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filterPrivacy="1" codeName="ThisWorkbook" defaultThemeVersion="166925"/>
  <xr:revisionPtr revIDLastSave="0" documentId="8_{8C3969BC-D675-4062-95D2-0680CAFA98F4}" xr6:coauthVersionLast="47" xr6:coauthVersionMax="47" xr10:uidLastSave="{00000000-0000-0000-0000-000000000000}"/>
  <bookViews>
    <workbookView xWindow="28680" yWindow="-120" windowWidth="29040" windowHeight="15720" tabRatio="818" xr2:uid="{00000000-000D-0000-FFFF-FFFF00000000}"/>
  </bookViews>
  <sheets>
    <sheet name="WL3001" sheetId="6" r:id="rId1"/>
  </sheets>
  <externalReferences>
    <externalReference r:id="rId2"/>
  </externalReferences>
  <definedNames>
    <definedName name="Agree_Term">#REF!</definedName>
    <definedName name="C_Costs">OFFSET(REF_Cost_Per_Job_CA,1,0,ROW(Heading_TOTALS) - (ROW(REF_Cost_Per_Job_CA)+1))</definedName>
    <definedName name="C_CustH">OFFSET(REF_Customer_LSA,1,0,ROW(Heading_TOTALS) - (ROW(REF_Customer_LSA)+1))</definedName>
    <definedName name="C_Downtime">OFFSET(REF_Total_Downtime_PerJob,1,0,ROW(Heading_TOTALS) - (ROW(REF_Total_Downtime_PerJob)+1))</definedName>
    <definedName name="C_FieldServC">OFFSET(REF_Field_Service_Cost_CA,1,0,ROW(Heading_TOTALS) - (ROW(REF_Field_Service_Cost_CA)+1))</definedName>
    <definedName name="C_FieldServH">OFFSET(REF_Field_Service_Hrs_Total_LSA,1,0,ROW(Heading_TOTALS) - (ROW(REF_Field_Service_Hrs_Total_LSA)+1))</definedName>
    <definedName name="C_Other_Overheads">OFFSET(REF_Schedule_Control_Column,ROW(Heading_Management) - (ROW(REF_Schedule_Control_Column)+0),0,ROW(Heading_TOTALS) - (ROW(Heading_Management)+0))</definedName>
    <definedName name="C_OtherC1">OFFSET(REF_Other_CA,1,0,ROW(Heading_TOTALS) - (ROW(REF_Other_CA)+1))</definedName>
    <definedName name="C_Parts">OFFSET(REF_Parts_CA,1,0,ROW(Heading_TOTALS) - (ROW(REF_Parts_CA)+1))</definedName>
    <definedName name="C_ShopC">OFFSET(REF_Shop_Labour_Cost_CA,1,0,ROW(Heading_TOTALS) - (ROW(REF_Shop_Labour_Cost_CA)+1))</definedName>
    <definedName name="C_ShopH">OFFSET(REF_Shop_Hrs_LSA,1,0,ROW(Heading_TOTALS) - (ROW(REF_Shop_Hrs_LSA)+1))</definedName>
    <definedName name="C_Travel">OFFSET(REF_Travel_Cost_CA,1,0,ROW(Heading_TOTALS) - (ROW(REF_Travel_Cost_CA)+1))</definedName>
    <definedName name="Component_Life">#REF!</definedName>
    <definedName name="ECBIR_Engine">OFFSET(Heading_Engine,1,COLUMN(REF_Start_ECBIR) - COLUMN(Heading_Engine),(ROW(Heading_Power_Train) -1)- ROW(Heading_Engine),COLUMN(REF_End_ECBIR) - COLUMN(REF_Start_ECBIR)+1)</definedName>
    <definedName name="ECBIR_Misc">OFFSET(Heading_Management,1,COLUMN(REF_Start_ECBIR) - COLUMN(Heading_Management),(ROW(Heading_TOTALS) -2)- ROW(Heading_Management),COLUMN(REF_End_ECBIR) - COLUMN(REF_Start_ECBIR)+1)</definedName>
    <definedName name="ECBIR_Other">OFFSET(Heading_Other,1,COLUMN(REF_Start_ECBIR) - COLUMN(Heading_Other),(ROW(Heading_PM_Service) -1)- ROW(Heading_Other),COLUMN(REF_End_ECBIR) - COLUMN(REF_Start_ECBIR)+1)</definedName>
    <definedName name="ECBIR_PM_Services">OFFSET(Heading_PM_Service,1,COLUMN(REF_Start_ECBIR) - COLUMN(Heading_PM_Service),(ROW(Heading_Management) -1)- ROW(Heading_PM_Service),COLUMN(REF_End_ECBIR) - COLUMN(REF_Start_ECBIR)+1)</definedName>
    <definedName name="ECBIR_Power_Consumption">OFFSET(Heading_Hydraulics,1,COLUMN(REF_Start_ECBIR) - COLUMN(Heading_Hydraulics),(ROW(Heading_Other) -1)- ROW(Heading_Hydraulics),COLUMN(REF_End_ECBIR) - COLUMN(REF_Start_ECBIR)+1)</definedName>
    <definedName name="ECBIR_Powertrain">OFFSET(Heading_Power_Train,1,COLUMN(REF_Start_ECBIR) - COLUMN(Heading_Power_Train),(ROW(Heading_Hydraulics) -1)- ROW(Heading_Power_Train),COLUMN(REF_End_ECBIR) - COLUMN(REF_Start_ECBIR)+1)</definedName>
    <definedName name="ECBIR_Table_Array">OFFSET(Schedule_Start,0,0,ROW(Heading_TOTALS) - ROW(Schedule_Start)-1,COLUMN(Schedule_End) - COLUMN(Schedule_Start)+1)</definedName>
    <definedName name="Engine">OFFSET(Heading_Engine,1,COLUMN(Component_Life) - COLUMN(Heading_Engine),ROW(Heading_Power_Train) - (ROW(Heading_Engine)+1))</definedName>
    <definedName name="Engine_CostInt_Range">OFFSET(Heading_Engine,1,COLUMN(REF_Start_ECBIR) - COLUMN(Heading_Engine),(ROW(Heading_Power_Train) -1)- ROW(Heading_Engine))</definedName>
    <definedName name="Engine_Range">OFFSET(Heading_Engine,1,COLUMN(Component_Life) - COLUMN(Heading_Engine),(ROW(Heading_Power_Train) -1)- ROW(Heading_Engine),COLUMN(Schedule_End) - COLUMN(Component_Life)+1)</definedName>
    <definedName name="Heading_Component">#REF!</definedName>
    <definedName name="Heading_Engine">#REF!</definedName>
    <definedName name="Heading_Hydraulics">#REF!</definedName>
    <definedName name="Heading_Management">#REF!</definedName>
    <definedName name="Heading_Other">#REF!</definedName>
    <definedName name="Heading_PM_Service">#REF!</definedName>
    <definedName name="Heading_Power_Train">#REF!</definedName>
    <definedName name="Heading_TOTALS">#REF!</definedName>
    <definedName name="InvDateOpen" localSheetId="0">'WL3001'!InvoiceDate</definedName>
    <definedName name="InvDateOpen">InvoiceDate</definedName>
    <definedName name="InvoiceDate" localSheetId="0">'WL3001'!#REF!</definedName>
    <definedName name="InvoiceDate">#REF!</definedName>
    <definedName name="InvoiceDateEnd" localSheetId="0">'WL3001'!#REF!</definedName>
    <definedName name="InvoiceDateEnd">#REF!</definedName>
    <definedName name="Misc">OFFSET(Heading_Management,2,COLUMN(Component_Life) - COLUMN(Heading_Management),(ROW(Heading_TOTALS)-1) - (ROW(Heading_Management)+2))</definedName>
    <definedName name="Misc_CostInt_Range">OFFSET(Heading_Management,1,COLUMN(REF_Start_ECBIR) - COLUMN(Heading_Management),(ROW(Heading_TOTALS) -2)- ROW(Heading_Management))</definedName>
    <definedName name="ModelsAll" localSheetId="0">OFFSET('WL3001'!#REF!,0,0,1,COUNTA('WL3001'!#REF!))</definedName>
    <definedName name="ModelsAll">OFFSET(#REF!,0,0,1,COUNTA(#REF!))</definedName>
    <definedName name="Other">OFFSET(Heading_Other,1,COLUMN(Component_Life) - COLUMN(Heading_Other),ROW(Heading_PM_Service) - (ROW(Heading_Other)+1))</definedName>
    <definedName name="Other_CostInt_Range">OFFSET(Heading_Other,1,COLUMN(REF_Start_ECBIR) - COLUMN(Heading_Other),(ROW(Heading_PM_Service) -1)- ROW(Heading_Other))</definedName>
    <definedName name="Other_Range">OFFSET(Heading_Other,1,COLUMN(Component_Life) - COLUMN(Heading_Other),(ROW(Heading_PM_Service) -1)- ROW(Heading_Other),COLUMN(Schedule_End) - COLUMN(Component_Life)+1)</definedName>
    <definedName name="PM_Services">OFFSET(Heading_PM_Service,1,COLUMN(Component_Life) - COLUMN(Heading_PM_Service),ROW(Heading_Management) - (ROW(Heading_PM_Service)+1))</definedName>
    <definedName name="PM_Services_CostInt_Range">OFFSET(Heading_PM_Service,1,COLUMN(REF_Start_ECBIR) - COLUMN(Heading_PM_Service),(ROW(Heading_Management) -1)- ROW(Heading_PM_Service))</definedName>
    <definedName name="PM_Services_Range">OFFSET(Heading_PM_Service,1,COLUMN(Component_Life) - COLUMN(Heading_PM_Service),(ROW(Heading_Management) -1)- ROW(Heading_PM_Service),COLUMN(Schedule_End) - COLUMN(Component_Life)+1)</definedName>
    <definedName name="Power_Consumption">OFFSET(Heading_Hydraulics,1,COLUMN(Component_Life) - COLUMN(Heading_Hydraulics),ROW(Heading_Other) - (ROW(Heading_Hydraulics)+1))</definedName>
    <definedName name="Power_Consumption_CostInt_Range">OFFSET(Heading_Hydraulics,1,COLUMN(REF_Start_ECBIR) - COLUMN(Heading_Hydraulics),(ROW(Heading_Other) -1)- ROW(Heading_Hydraulics))</definedName>
    <definedName name="Power_Consumption_Range">OFFSET(Heading_Hydraulics,1,COLUMN(Component_Life) - COLUMN(Heading_Hydraulics),(ROW(Heading_Other) -1)- ROW(Heading_Hydraulics),COLUMN(Schedule_End) - COLUMN(Component_Life)+1)</definedName>
    <definedName name="Powertrain">OFFSET(Heading_Power_Train,1,COLUMN(Component_Life) - COLUMN(Heading_Power_Train),ROW(Heading_Hydraulics) - (ROW(Heading_Power_Train)+1))</definedName>
    <definedName name="Powertrain_CostInt_Range">OFFSET(Heading_Power_Train,1,COLUMN(REF_Start_ECBIR) - COLUMN(Heading_Power_Train),(ROW(Heading_Hydraulics) -1)- ROW(Heading_Power_Train))</definedName>
    <definedName name="Powertrain_Range">OFFSET(Heading_Power_Train,1,COLUMN(Component_Life) - COLUMN(Heading_Power_Train),(ROW(Heading_Hydraulics) -1)- ROW(Heading_Power_Train),COLUMN(Schedule_End) - COLUMN(Component_Life)+1)</definedName>
    <definedName name="PRClose" localSheetId="0">'WL3001'!#REF!</definedName>
    <definedName name="PRClose">#REF!</definedName>
    <definedName name="_xlnm.Print_Area" localSheetId="0">'WL3001'!$A$1:$BN$76</definedName>
    <definedName name="PROpen" localSheetId="0">'WL3001'!#REF!</definedName>
    <definedName name="PROpen">#REF!</definedName>
    <definedName name="REF_Cost_Per_Job_CA">#REF!</definedName>
    <definedName name="REF_Customer_LSA">#REF!</definedName>
    <definedName name="REF_End_ECBIR">#REF!</definedName>
    <definedName name="REF_Field_Service_Cost_CA">#REF!</definedName>
    <definedName name="REF_Field_Service_Hrs_Total_LSA">#REF!</definedName>
    <definedName name="REF_Other_CA">#REF!</definedName>
    <definedName name="REF_Parts_CA">#REF!</definedName>
    <definedName name="REF_Schedule_Control_Column">#REF!</definedName>
    <definedName name="REF_Shop_Hrs_LSA">#REF!</definedName>
    <definedName name="REF_Shop_Labour_Cost_CA">#REF!</definedName>
    <definedName name="REF_Start_ECBIR">#REF!</definedName>
    <definedName name="REF_Total_Downtime_PerJob">#REF!</definedName>
    <definedName name="REF_Travel_Cost_CA">#REF!</definedName>
    <definedName name="Schedule_Control_Column">OFFSET(REF_Schedule_Control_Column,1,0,ROW(Heading_TOTALS) - (ROW(REF_Schedule_Control_Column)+1))</definedName>
    <definedName name="Schedule_End">#REF!</definedName>
    <definedName name="Schedule_Start">#REF!</definedName>
    <definedName name="SMUDates" localSheetId="0">'WL3001'!#REF!</definedName>
    <definedName name="SMUDates">#REF!</definedName>
    <definedName name="SMUDates2" localSheetId="0">'WL3001'!#REF!</definedName>
    <definedName name="SMUDates2">#REF!</definedName>
    <definedName name="SMUHoursTAB" localSheetId="0">'WL3001'!#REF!</definedName>
    <definedName name="SMUHoursTAB">#REF!</definedName>
    <definedName name="UnitsAll" localSheetId="0">OFFSET('WL3001'!#REF!,0,0,1,COUNTA('WL3001'!#REF!))</definedName>
    <definedName name="UnitsAll">OFFSET(#REF!,0,0,1,COUNTA(#REF!))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76" i="6" l="1"/>
  <c r="J75" i="6"/>
  <c r="J74" i="6"/>
  <c r="J73" i="6"/>
  <c r="AQ72" i="6"/>
  <c r="R72" i="6"/>
  <c r="J71" i="6"/>
  <c r="J70" i="6"/>
  <c r="J69" i="6"/>
  <c r="J68" i="6"/>
  <c r="J67" i="6"/>
  <c r="J66" i="6"/>
  <c r="J65" i="6"/>
  <c r="J64" i="6"/>
  <c r="J63" i="6"/>
  <c r="J62" i="6"/>
  <c r="J61" i="6"/>
  <c r="J60" i="6"/>
  <c r="R59" i="6"/>
  <c r="J58" i="6"/>
  <c r="J57" i="6"/>
  <c r="J56" i="6"/>
  <c r="J55" i="6"/>
  <c r="J54" i="6"/>
  <c r="J53" i="6"/>
  <c r="J52" i="6"/>
  <c r="R51" i="6"/>
  <c r="J50" i="6"/>
  <c r="J49" i="6"/>
  <c r="J48" i="6"/>
  <c r="J47" i="6"/>
  <c r="J46" i="6"/>
  <c r="R45" i="6"/>
  <c r="J44" i="6"/>
  <c r="L43" i="6"/>
  <c r="J43" i="6"/>
  <c r="J42" i="6"/>
  <c r="J41" i="6"/>
  <c r="J40" i="6"/>
  <c r="R39" i="6"/>
  <c r="L38" i="6"/>
  <c r="J38" i="6"/>
  <c r="J37" i="6"/>
  <c r="J36" i="6"/>
  <c r="L35" i="6"/>
  <c r="J35" i="6"/>
  <c r="R34" i="6"/>
  <c r="L33" i="6"/>
  <c r="J33" i="6"/>
  <c r="L32" i="6"/>
  <c r="J32" i="6"/>
  <c r="J31" i="6"/>
  <c r="J30" i="6"/>
  <c r="J29" i="6"/>
  <c r="L28" i="6"/>
  <c r="J28" i="6"/>
  <c r="R27" i="6"/>
  <c r="J26" i="6"/>
  <c r="J25" i="6"/>
  <c r="G25" i="6"/>
  <c r="H25" i="6" s="1"/>
  <c r="I25" i="6" s="1"/>
  <c r="J24" i="6"/>
  <c r="G24" i="6"/>
  <c r="H24" i="6" s="1"/>
  <c r="I24" i="6" s="1"/>
  <c r="J23" i="6"/>
  <c r="J22" i="6"/>
  <c r="R21" i="6"/>
  <c r="J20" i="6"/>
  <c r="L19" i="6"/>
  <c r="J19" i="6"/>
  <c r="J18" i="6"/>
  <c r="A18" i="6"/>
  <c r="J17" i="6"/>
  <c r="G17" i="6"/>
  <c r="H17" i="6" s="1"/>
  <c r="I17" i="6" s="1"/>
  <c r="J16" i="6"/>
  <c r="G16" i="6"/>
  <c r="H16" i="6" s="1"/>
  <c r="I16" i="6" s="1"/>
  <c r="A16" i="6"/>
  <c r="A19" i="6" s="1"/>
  <c r="A20" i="6" s="1"/>
  <c r="A22" i="6" s="1"/>
  <c r="A23" i="6" s="1"/>
  <c r="A24" i="6" s="1"/>
  <c r="A25" i="6" s="1"/>
  <c r="A26" i="6" s="1"/>
  <c r="A28" i="6" s="1"/>
  <c r="A29" i="6" s="1"/>
  <c r="A30" i="6" s="1"/>
  <c r="A31" i="6" s="1"/>
  <c r="A32" i="6" s="1"/>
  <c r="A33" i="6" s="1"/>
  <c r="A35" i="6" s="1"/>
  <c r="A36" i="6" s="1"/>
  <c r="J15" i="6"/>
  <c r="G15" i="6"/>
  <c r="H15" i="6" s="1"/>
  <c r="I15" i="6" s="1"/>
  <c r="J14" i="6"/>
  <c r="A14" i="6"/>
  <c r="A15" i="6" s="1"/>
  <c r="A17" i="6" s="1"/>
  <c r="J13" i="6"/>
  <c r="AR11" i="6"/>
  <c r="AR72" i="6" s="1"/>
  <c r="S11" i="6"/>
  <c r="T11" i="6" s="1"/>
  <c r="U11" i="6" s="1"/>
  <c r="U21" i="6" s="1"/>
  <c r="G29" i="6"/>
  <c r="H29" i="6" s="1"/>
  <c r="I29" i="6" s="1"/>
  <c r="K29" i="6" s="1"/>
  <c r="D3" i="6"/>
  <c r="AS11" i="6" l="1"/>
  <c r="L18" i="6"/>
  <c r="G26" i="6"/>
  <c r="H26" i="6" s="1"/>
  <c r="I26" i="6" s="1"/>
  <c r="L53" i="6"/>
  <c r="L52" i="6"/>
  <c r="L30" i="6"/>
  <c r="L20" i="6"/>
  <c r="L29" i="6"/>
  <c r="L44" i="6"/>
  <c r="U29" i="6"/>
  <c r="T29" i="6"/>
  <c r="S29" i="6"/>
  <c r="R29" i="6"/>
  <c r="S72" i="6"/>
  <c r="S51" i="6"/>
  <c r="S45" i="6"/>
  <c r="S59" i="6"/>
  <c r="S21" i="6"/>
  <c r="S39" i="6"/>
  <c r="S34" i="6"/>
  <c r="S27" i="6"/>
  <c r="T51" i="6"/>
  <c r="T59" i="6"/>
  <c r="T72" i="6"/>
  <c r="T45" i="6"/>
  <c r="T34" i="6"/>
  <c r="T21" i="6"/>
  <c r="T39" i="6"/>
  <c r="T27" i="6"/>
  <c r="U72" i="6"/>
  <c r="U51" i="6"/>
  <c r="U59" i="6"/>
  <c r="U45" i="6"/>
  <c r="U34" i="6"/>
  <c r="U39" i="6"/>
  <c r="U27" i="6"/>
  <c r="V11" i="6"/>
  <c r="A38" i="6"/>
  <c r="A40" i="6" s="1"/>
  <c r="A41" i="6" s="1"/>
  <c r="A42" i="6" s="1"/>
  <c r="A43" i="6" s="1"/>
  <c r="A44" i="6" s="1"/>
  <c r="A46" i="6" s="1"/>
  <c r="A47" i="6" s="1"/>
  <c r="A48" i="6" s="1"/>
  <c r="A49" i="6" s="1"/>
  <c r="A50" i="6" s="1"/>
  <c r="A52" i="6" s="1"/>
  <c r="A37" i="6"/>
  <c r="L13" i="6"/>
  <c r="G18" i="6"/>
  <c r="H18" i="6" s="1"/>
  <c r="I18" i="6" s="1"/>
  <c r="K18" i="6" s="1"/>
  <c r="L22" i="6"/>
  <c r="G28" i="6"/>
  <c r="H28" i="6" s="1"/>
  <c r="I28" i="6" s="1"/>
  <c r="K28" i="6" s="1"/>
  <c r="L31" i="6"/>
  <c r="L60" i="6"/>
  <c r="D4" i="6"/>
  <c r="L14" i="6"/>
  <c r="K15" i="6"/>
  <c r="G19" i="6"/>
  <c r="H19" i="6" s="1"/>
  <c r="I19" i="6" s="1"/>
  <c r="K19" i="6" s="1"/>
  <c r="L23" i="6"/>
  <c r="K24" i="6"/>
  <c r="L74" i="6"/>
  <c r="G70" i="6"/>
  <c r="H70" i="6" s="1"/>
  <c r="I70" i="6" s="1"/>
  <c r="K70" i="6" s="1"/>
  <c r="L65" i="6"/>
  <c r="G62" i="6"/>
  <c r="H62" i="6" s="1"/>
  <c r="I62" i="6" s="1"/>
  <c r="K62" i="6" s="1"/>
  <c r="L73" i="6"/>
  <c r="G69" i="6"/>
  <c r="H69" i="6" s="1"/>
  <c r="I69" i="6" s="1"/>
  <c r="K69" i="6" s="1"/>
  <c r="L64" i="6"/>
  <c r="G61" i="6"/>
  <c r="H61" i="6" s="1"/>
  <c r="I61" i="6" s="1"/>
  <c r="K61" i="6" s="1"/>
  <c r="L71" i="6"/>
  <c r="G68" i="6"/>
  <c r="H68" i="6" s="1"/>
  <c r="I68" i="6" s="1"/>
  <c r="K68" i="6" s="1"/>
  <c r="L63" i="6"/>
  <c r="G76" i="6"/>
  <c r="H76" i="6" s="1"/>
  <c r="I76" i="6" s="1"/>
  <c r="K76" i="6" s="1"/>
  <c r="L70" i="6"/>
  <c r="G67" i="6"/>
  <c r="H67" i="6" s="1"/>
  <c r="I67" i="6" s="1"/>
  <c r="L62" i="6"/>
  <c r="G75" i="6"/>
  <c r="H75" i="6" s="1"/>
  <c r="I75" i="6" s="1"/>
  <c r="K75" i="6" s="1"/>
  <c r="L69" i="6"/>
  <c r="G66" i="6"/>
  <c r="H66" i="6" s="1"/>
  <c r="I66" i="6" s="1"/>
  <c r="K66" i="6" s="1"/>
  <c r="L61" i="6"/>
  <c r="G57" i="6"/>
  <c r="H57" i="6" s="1"/>
  <c r="I57" i="6" s="1"/>
  <c r="K57" i="6" s="1"/>
  <c r="L67" i="6"/>
  <c r="G60" i="6"/>
  <c r="H60" i="6" s="1"/>
  <c r="I60" i="6" s="1"/>
  <c r="K60" i="6" s="1"/>
  <c r="G56" i="6"/>
  <c r="H56" i="6" s="1"/>
  <c r="I56" i="6" s="1"/>
  <c r="K56" i="6" s="1"/>
  <c r="L58" i="6"/>
  <c r="G55" i="6"/>
  <c r="H55" i="6" s="1"/>
  <c r="I55" i="6" s="1"/>
  <c r="K55" i="6" s="1"/>
  <c r="L49" i="6"/>
  <c r="L57" i="6"/>
  <c r="G54" i="6"/>
  <c r="H54" i="6" s="1"/>
  <c r="I54" i="6" s="1"/>
  <c r="K54" i="6" s="1"/>
  <c r="L48" i="6"/>
  <c r="G63" i="6"/>
  <c r="H63" i="6" s="1"/>
  <c r="I63" i="6" s="1"/>
  <c r="K63" i="6" s="1"/>
  <c r="L56" i="6"/>
  <c r="G53" i="6"/>
  <c r="H53" i="6" s="1"/>
  <c r="I53" i="6" s="1"/>
  <c r="K53" i="6" s="1"/>
  <c r="L68" i="6"/>
  <c r="G64" i="6"/>
  <c r="H64" i="6" s="1"/>
  <c r="I64" i="6" s="1"/>
  <c r="K64" i="6" s="1"/>
  <c r="L55" i="6"/>
  <c r="G52" i="6"/>
  <c r="H52" i="6" s="1"/>
  <c r="I52" i="6" s="1"/>
  <c r="K52" i="6" s="1"/>
  <c r="G71" i="6"/>
  <c r="H71" i="6" s="1"/>
  <c r="I71" i="6" s="1"/>
  <c r="K71" i="6" s="1"/>
  <c r="G58" i="6"/>
  <c r="H58" i="6" s="1"/>
  <c r="I58" i="6" s="1"/>
  <c r="L42" i="6"/>
  <c r="G38" i="6"/>
  <c r="H38" i="6" s="1"/>
  <c r="I38" i="6" s="1"/>
  <c r="K38" i="6" s="1"/>
  <c r="L50" i="6"/>
  <c r="G49" i="6"/>
  <c r="H49" i="6" s="1"/>
  <c r="I49" i="6" s="1"/>
  <c r="K49" i="6" s="1"/>
  <c r="G47" i="6"/>
  <c r="H47" i="6" s="1"/>
  <c r="I47" i="6" s="1"/>
  <c r="K47" i="6" s="1"/>
  <c r="L41" i="6"/>
  <c r="G37" i="6"/>
  <c r="H37" i="6" s="1"/>
  <c r="I37" i="6" s="1"/>
  <c r="K37" i="6" s="1"/>
  <c r="L75" i="6"/>
  <c r="G74" i="6"/>
  <c r="H74" i="6" s="1"/>
  <c r="I74" i="6" s="1"/>
  <c r="K74" i="6" s="1"/>
  <c r="G46" i="6"/>
  <c r="H46" i="6" s="1"/>
  <c r="I46" i="6" s="1"/>
  <c r="K46" i="6" s="1"/>
  <c r="L40" i="6"/>
  <c r="G36" i="6"/>
  <c r="H36" i="6" s="1"/>
  <c r="I36" i="6" s="1"/>
  <c r="K36" i="6" s="1"/>
  <c r="L76" i="6"/>
  <c r="G73" i="6"/>
  <c r="H73" i="6" s="1"/>
  <c r="I73" i="6" s="1"/>
  <c r="K73" i="6" s="1"/>
  <c r="G65" i="6"/>
  <c r="H65" i="6" s="1"/>
  <c r="I65" i="6" s="1"/>
  <c r="K65" i="6" s="1"/>
  <c r="G48" i="6"/>
  <c r="H48" i="6" s="1"/>
  <c r="I48" i="6" s="1"/>
  <c r="K48" i="6" s="1"/>
  <c r="L47" i="6"/>
  <c r="G43" i="6"/>
  <c r="H43" i="6" s="1"/>
  <c r="I43" i="6" s="1"/>
  <c r="K43" i="6" s="1"/>
  <c r="L37" i="6"/>
  <c r="L66" i="6"/>
  <c r="L54" i="6"/>
  <c r="L46" i="6"/>
  <c r="G42" i="6"/>
  <c r="H42" i="6" s="1"/>
  <c r="I42" i="6" s="1"/>
  <c r="K42" i="6" s="1"/>
  <c r="L36" i="6"/>
  <c r="G32" i="6"/>
  <c r="H32" i="6" s="1"/>
  <c r="I32" i="6" s="1"/>
  <c r="K32" i="6" s="1"/>
  <c r="L15" i="6"/>
  <c r="K16" i="6"/>
  <c r="G20" i="6"/>
  <c r="H20" i="6" s="1"/>
  <c r="I20" i="6" s="1"/>
  <c r="K20" i="6" s="1"/>
  <c r="L24" i="6"/>
  <c r="K25" i="6"/>
  <c r="G30" i="6"/>
  <c r="H30" i="6" s="1"/>
  <c r="I30" i="6" s="1"/>
  <c r="K30" i="6" s="1"/>
  <c r="G33" i="6"/>
  <c r="H33" i="6" s="1"/>
  <c r="I33" i="6" s="1"/>
  <c r="K33" i="6" s="1"/>
  <c r="G35" i="6"/>
  <c r="H35" i="6" s="1"/>
  <c r="I35" i="6" s="1"/>
  <c r="K35" i="6" s="1"/>
  <c r="G41" i="6"/>
  <c r="H41" i="6" s="1"/>
  <c r="I41" i="6" s="1"/>
  <c r="K41" i="6" s="1"/>
  <c r="G44" i="6"/>
  <c r="H44" i="6" s="1"/>
  <c r="I44" i="6" s="1"/>
  <c r="K44" i="6" s="1"/>
  <c r="K67" i="6"/>
  <c r="K58" i="6"/>
  <c r="G13" i="6"/>
  <c r="H13" i="6" s="1"/>
  <c r="I13" i="6" s="1"/>
  <c r="K13" i="6" s="1"/>
  <c r="L16" i="6"/>
  <c r="K17" i="6"/>
  <c r="G22" i="6"/>
  <c r="H22" i="6" s="1"/>
  <c r="I22" i="6" s="1"/>
  <c r="K22" i="6" s="1"/>
  <c r="L25" i="6"/>
  <c r="K26" i="6"/>
  <c r="G31" i="6"/>
  <c r="H31" i="6" s="1"/>
  <c r="I31" i="6" s="1"/>
  <c r="K31" i="6" s="1"/>
  <c r="G40" i="6"/>
  <c r="H40" i="6" s="1"/>
  <c r="I40" i="6" s="1"/>
  <c r="K40" i="6" s="1"/>
  <c r="I10" i="6"/>
  <c r="G14" i="6"/>
  <c r="H14" i="6" s="1"/>
  <c r="I14" i="6" s="1"/>
  <c r="K14" i="6" s="1"/>
  <c r="L17" i="6"/>
  <c r="G23" i="6"/>
  <c r="H23" i="6" s="1"/>
  <c r="I23" i="6" s="1"/>
  <c r="K23" i="6" s="1"/>
  <c r="L26" i="6"/>
  <c r="G50" i="6"/>
  <c r="H50" i="6" s="1"/>
  <c r="I50" i="6" s="1"/>
  <c r="K50" i="6" s="1"/>
  <c r="AS72" i="6" l="1"/>
  <c r="AT11" i="6"/>
  <c r="V64" i="6"/>
  <c r="U64" i="6"/>
  <c r="T64" i="6"/>
  <c r="R64" i="6"/>
  <c r="S64" i="6"/>
  <c r="V50" i="6"/>
  <c r="AT50" i="6"/>
  <c r="U50" i="6"/>
  <c r="AS50" i="6"/>
  <c r="T50" i="6"/>
  <c r="AR50" i="6"/>
  <c r="S50" i="6"/>
  <c r="AQ50" i="6"/>
  <c r="R50" i="6"/>
  <c r="V47" i="6"/>
  <c r="S47" i="6"/>
  <c r="R47" i="6"/>
  <c r="U47" i="6"/>
  <c r="T47" i="6"/>
  <c r="T36" i="6"/>
  <c r="S36" i="6"/>
  <c r="R36" i="6"/>
  <c r="U36" i="6"/>
  <c r="V36" i="6"/>
  <c r="R70" i="6"/>
  <c r="V70" i="6"/>
  <c r="S70" i="6"/>
  <c r="U70" i="6"/>
  <c r="T70" i="6"/>
  <c r="T68" i="6"/>
  <c r="S68" i="6"/>
  <c r="R68" i="6"/>
  <c r="V68" i="6"/>
  <c r="U68" i="6"/>
  <c r="U44" i="6"/>
  <c r="T44" i="6"/>
  <c r="S44" i="6"/>
  <c r="V44" i="6"/>
  <c r="R44" i="6"/>
  <c r="V49" i="6"/>
  <c r="AT49" i="6"/>
  <c r="U49" i="6"/>
  <c r="AS49" i="6"/>
  <c r="T49" i="6"/>
  <c r="AQ49" i="6"/>
  <c r="R49" i="6"/>
  <c r="S49" i="6"/>
  <c r="AR49" i="6"/>
  <c r="R23" i="6"/>
  <c r="V23" i="6"/>
  <c r="U23" i="6"/>
  <c r="T23" i="6"/>
  <c r="S23" i="6"/>
  <c r="V73" i="6"/>
  <c r="AT73" i="6"/>
  <c r="U73" i="6"/>
  <c r="AS73" i="6"/>
  <c r="T73" i="6"/>
  <c r="AQ73" i="6"/>
  <c r="S73" i="6"/>
  <c r="R73" i="6"/>
  <c r="AR73" i="6"/>
  <c r="U52" i="6"/>
  <c r="T52" i="6"/>
  <c r="S52" i="6"/>
  <c r="R52" i="6"/>
  <c r="V52" i="6"/>
  <c r="R57" i="6"/>
  <c r="V57" i="6"/>
  <c r="U57" i="6"/>
  <c r="T57" i="6"/>
  <c r="S57" i="6"/>
  <c r="AT76" i="6"/>
  <c r="U76" i="6"/>
  <c r="AS76" i="6"/>
  <c r="T76" i="6"/>
  <c r="AR76" i="6"/>
  <c r="S76" i="6"/>
  <c r="AQ76" i="6"/>
  <c r="R76" i="6"/>
  <c r="V76" i="6"/>
  <c r="R62" i="6"/>
  <c r="V62" i="6"/>
  <c r="U62" i="6"/>
  <c r="T62" i="6"/>
  <c r="S62" i="6"/>
  <c r="V66" i="6"/>
  <c r="U66" i="6"/>
  <c r="T66" i="6"/>
  <c r="S66" i="6"/>
  <c r="R66" i="6"/>
  <c r="S54" i="6"/>
  <c r="R54" i="6"/>
  <c r="V54" i="6"/>
  <c r="U54" i="6"/>
  <c r="T54" i="6"/>
  <c r="S22" i="6"/>
  <c r="R22" i="6"/>
  <c r="U22" i="6"/>
  <c r="T22" i="6"/>
  <c r="V22" i="6"/>
  <c r="V41" i="6"/>
  <c r="T41" i="6"/>
  <c r="S41" i="6"/>
  <c r="R41" i="6"/>
  <c r="U41" i="6"/>
  <c r="V75" i="6"/>
  <c r="AT75" i="6"/>
  <c r="U75" i="6"/>
  <c r="AS75" i="6"/>
  <c r="T75" i="6"/>
  <c r="AR75" i="6"/>
  <c r="S75" i="6"/>
  <c r="AQ75" i="6"/>
  <c r="R75" i="6"/>
  <c r="V42" i="6"/>
  <c r="U42" i="6"/>
  <c r="S42" i="6"/>
  <c r="R42" i="6"/>
  <c r="T42" i="6"/>
  <c r="V71" i="6"/>
  <c r="U71" i="6"/>
  <c r="T71" i="6"/>
  <c r="S71" i="6"/>
  <c r="R71" i="6"/>
  <c r="S61" i="6"/>
  <c r="R61" i="6"/>
  <c r="V61" i="6"/>
  <c r="U61" i="6"/>
  <c r="T61" i="6"/>
  <c r="U35" i="6"/>
  <c r="T35" i="6"/>
  <c r="S35" i="6"/>
  <c r="V35" i="6"/>
  <c r="R35" i="6"/>
  <c r="T46" i="6"/>
  <c r="S46" i="6"/>
  <c r="R46" i="6"/>
  <c r="U46" i="6"/>
  <c r="V46" i="6"/>
  <c r="S13" i="6"/>
  <c r="R13" i="6"/>
  <c r="V13" i="6"/>
  <c r="U13" i="6"/>
  <c r="T13" i="6"/>
  <c r="V43" i="6"/>
  <c r="U43" i="6"/>
  <c r="T43" i="6"/>
  <c r="R43" i="6"/>
  <c r="S43" i="6"/>
  <c r="V58" i="6"/>
  <c r="U58" i="6"/>
  <c r="T58" i="6"/>
  <c r="S58" i="6"/>
  <c r="R58" i="6"/>
  <c r="T53" i="6"/>
  <c r="S53" i="6"/>
  <c r="R53" i="6"/>
  <c r="U53" i="6"/>
  <c r="V53" i="6"/>
  <c r="V24" i="6"/>
  <c r="U24" i="6"/>
  <c r="S24" i="6"/>
  <c r="R24" i="6"/>
  <c r="T24" i="6"/>
  <c r="A54" i="6"/>
  <c r="A56" i="6" s="1"/>
  <c r="A53" i="6"/>
  <c r="A55" i="6" s="1"/>
  <c r="A57" i="6" s="1"/>
  <c r="A58" i="6" s="1"/>
  <c r="A60" i="6" s="1"/>
  <c r="A61" i="6" s="1"/>
  <c r="V48" i="6"/>
  <c r="U48" i="6"/>
  <c r="T48" i="6"/>
  <c r="S48" i="6"/>
  <c r="R48" i="6"/>
  <c r="V28" i="6"/>
  <c r="U28" i="6"/>
  <c r="T28" i="6"/>
  <c r="S28" i="6"/>
  <c r="R28" i="6"/>
  <c r="U40" i="6"/>
  <c r="T40" i="6"/>
  <c r="V40" i="6"/>
  <c r="S40" i="6"/>
  <c r="R40" i="6"/>
  <c r="S37" i="6"/>
  <c r="R37" i="6"/>
  <c r="V37" i="6"/>
  <c r="U37" i="6"/>
  <c r="T37" i="6"/>
  <c r="V72" i="6"/>
  <c r="V51" i="6"/>
  <c r="V59" i="6"/>
  <c r="V34" i="6"/>
  <c r="V39" i="6"/>
  <c r="V27" i="6"/>
  <c r="V45" i="6"/>
  <c r="W11" i="6"/>
  <c r="W36" i="6" s="1"/>
  <c r="V21" i="6"/>
  <c r="V29" i="6"/>
  <c r="V63" i="6"/>
  <c r="U63" i="6"/>
  <c r="T63" i="6"/>
  <c r="S63" i="6"/>
  <c r="R63" i="6"/>
  <c r="V31" i="6"/>
  <c r="S31" i="6"/>
  <c r="R31" i="6"/>
  <c r="U31" i="6"/>
  <c r="T31" i="6"/>
  <c r="S69" i="6"/>
  <c r="R69" i="6"/>
  <c r="V69" i="6"/>
  <c r="U69" i="6"/>
  <c r="T69" i="6"/>
  <c r="V65" i="6"/>
  <c r="U65" i="6"/>
  <c r="T65" i="6"/>
  <c r="S65" i="6"/>
  <c r="R65" i="6"/>
  <c r="T30" i="6"/>
  <c r="S30" i="6"/>
  <c r="R30" i="6"/>
  <c r="U30" i="6"/>
  <c r="V30" i="6"/>
  <c r="T60" i="6"/>
  <c r="S60" i="6"/>
  <c r="W60" i="6"/>
  <c r="V60" i="6"/>
  <c r="U60" i="6"/>
  <c r="R60" i="6"/>
  <c r="R38" i="6"/>
  <c r="V38" i="6"/>
  <c r="U38" i="6"/>
  <c r="T38" i="6"/>
  <c r="S38" i="6"/>
  <c r="V26" i="6"/>
  <c r="U26" i="6"/>
  <c r="T26" i="6"/>
  <c r="S26" i="6"/>
  <c r="R26" i="6"/>
  <c r="T55" i="6"/>
  <c r="R55" i="6"/>
  <c r="V55" i="6"/>
  <c r="U55" i="6"/>
  <c r="S55" i="6"/>
  <c r="S56" i="6"/>
  <c r="R56" i="6"/>
  <c r="W56" i="6"/>
  <c r="V56" i="6"/>
  <c r="U56" i="6"/>
  <c r="T56" i="6"/>
  <c r="V74" i="6"/>
  <c r="AT74" i="6"/>
  <c r="U74" i="6"/>
  <c r="AS74" i="6"/>
  <c r="T74" i="6"/>
  <c r="AR74" i="6"/>
  <c r="S74" i="6"/>
  <c r="AQ74" i="6"/>
  <c r="R74" i="6"/>
  <c r="V25" i="6"/>
  <c r="U25" i="6"/>
  <c r="T25" i="6"/>
  <c r="S25" i="6"/>
  <c r="R25" i="6"/>
  <c r="W37" i="6" l="1"/>
  <c r="W61" i="6"/>
  <c r="W54" i="6"/>
  <c r="W38" i="6"/>
  <c r="W69" i="6"/>
  <c r="W25" i="6"/>
  <c r="W74" i="6"/>
  <c r="W63" i="6"/>
  <c r="W40" i="6"/>
  <c r="W71" i="6"/>
  <c r="W26" i="6"/>
  <c r="W65" i="6"/>
  <c r="W30" i="6"/>
  <c r="W55" i="6"/>
  <c r="W28" i="6"/>
  <c r="AT72" i="6"/>
  <c r="AU11" i="6"/>
  <c r="W68" i="6"/>
  <c r="W52" i="6"/>
  <c r="W13" i="6"/>
  <c r="W75" i="6"/>
  <c r="W72" i="6"/>
  <c r="W59" i="6"/>
  <c r="W51" i="6"/>
  <c r="W39" i="6"/>
  <c r="W27" i="6"/>
  <c r="X11" i="6"/>
  <c r="W45" i="6"/>
  <c r="W34" i="6"/>
  <c r="W21" i="6"/>
  <c r="W29" i="6"/>
  <c r="W47" i="6"/>
  <c r="W76" i="6"/>
  <c r="W43" i="6"/>
  <c r="W44" i="6"/>
  <c r="W70" i="6"/>
  <c r="W23" i="6"/>
  <c r="W73" i="6"/>
  <c r="W57" i="6"/>
  <c r="W62" i="6"/>
  <c r="W66" i="6"/>
  <c r="W64" i="6"/>
  <c r="W49" i="6"/>
  <c r="A63" i="6"/>
  <c r="A64" i="6" s="1"/>
  <c r="A65" i="6" s="1"/>
  <c r="A66" i="6" s="1"/>
  <c r="A67" i="6" s="1"/>
  <c r="A68" i="6" s="1"/>
  <c r="A69" i="6" s="1"/>
  <c r="A70" i="6" s="1"/>
  <c r="A71" i="6" s="1"/>
  <c r="A62" i="6"/>
  <c r="U78" i="6"/>
  <c r="AT78" i="6"/>
  <c r="R78" i="6"/>
  <c r="W31" i="6"/>
  <c r="W24" i="6"/>
  <c r="W53" i="6"/>
  <c r="W58" i="6"/>
  <c r="W35" i="6"/>
  <c r="W22" i="6"/>
  <c r="W48" i="6"/>
  <c r="W46" i="6"/>
  <c r="W42" i="6"/>
  <c r="W41" i="6"/>
  <c r="W50" i="6"/>
  <c r="AR78" i="6"/>
  <c r="V78" i="6"/>
  <c r="AS78" i="6"/>
  <c r="S78" i="6"/>
  <c r="T78" i="6"/>
  <c r="AQ78" i="6"/>
  <c r="AU72" i="6" l="1"/>
  <c r="AV11" i="6"/>
  <c r="AU73" i="6"/>
  <c r="AU74" i="6"/>
  <c r="AU76" i="6"/>
  <c r="AU50" i="6"/>
  <c r="AU49" i="6"/>
  <c r="AU75" i="6"/>
  <c r="W78" i="6"/>
  <c r="A75" i="6"/>
  <c r="A73" i="6"/>
  <c r="A74" i="6" s="1"/>
  <c r="A76" i="6" s="1"/>
  <c r="X72" i="6"/>
  <c r="X59" i="6"/>
  <c r="X39" i="6"/>
  <c r="X51" i="6"/>
  <c r="X45" i="6"/>
  <c r="X34" i="6"/>
  <c r="Y11" i="6"/>
  <c r="X21" i="6"/>
  <c r="X27" i="6"/>
  <c r="X29" i="6"/>
  <c r="X70" i="6"/>
  <c r="X49" i="6"/>
  <c r="X23" i="6"/>
  <c r="X52" i="6"/>
  <c r="X57" i="6"/>
  <c r="X62" i="6"/>
  <c r="X64" i="6"/>
  <c r="X66" i="6"/>
  <c r="X41" i="6"/>
  <c r="X50" i="6"/>
  <c r="X36" i="6"/>
  <c r="X54" i="6"/>
  <c r="X22" i="6"/>
  <c r="X75" i="6"/>
  <c r="X47" i="6"/>
  <c r="X73" i="6"/>
  <c r="X53" i="6"/>
  <c r="X65" i="6"/>
  <c r="X38" i="6"/>
  <c r="X48" i="6"/>
  <c r="X44" i="6"/>
  <c r="X40" i="6"/>
  <c r="X35" i="6"/>
  <c r="X24" i="6"/>
  <c r="X13" i="6"/>
  <c r="X31" i="6"/>
  <c r="X60" i="6"/>
  <c r="X74" i="6"/>
  <c r="X25" i="6"/>
  <c r="X76" i="6"/>
  <c r="X61" i="6"/>
  <c r="X69" i="6"/>
  <c r="X56" i="6"/>
  <c r="X58" i="6"/>
  <c r="X71" i="6"/>
  <c r="X43" i="6"/>
  <c r="X28" i="6"/>
  <c r="X37" i="6"/>
  <c r="X68" i="6"/>
  <c r="X42" i="6"/>
  <c r="X46" i="6"/>
  <c r="X63" i="6"/>
  <c r="X55" i="6"/>
  <c r="X30" i="6"/>
  <c r="X26" i="6"/>
  <c r="AU78" i="6" l="1"/>
  <c r="AV73" i="6"/>
  <c r="AW11" i="6"/>
  <c r="AV74" i="6"/>
  <c r="AV50" i="6"/>
  <c r="AV76" i="6"/>
  <c r="AV72" i="6"/>
  <c r="AV49" i="6"/>
  <c r="AV75" i="6"/>
  <c r="X78" i="6"/>
  <c r="Y72" i="6"/>
  <c r="Y59" i="6"/>
  <c r="Y39" i="6"/>
  <c r="Y45" i="6"/>
  <c r="Y34" i="6"/>
  <c r="Z11" i="6"/>
  <c r="Y51" i="6"/>
  <c r="Y21" i="6"/>
  <c r="Y27" i="6"/>
  <c r="Y29" i="6"/>
  <c r="Y54" i="6"/>
  <c r="Y22" i="6"/>
  <c r="Y66" i="6"/>
  <c r="Y75" i="6"/>
  <c r="Y50" i="6"/>
  <c r="Y47" i="6"/>
  <c r="Y68" i="6"/>
  <c r="Y44" i="6"/>
  <c r="Y41" i="6"/>
  <c r="Y13" i="6"/>
  <c r="Y70" i="6"/>
  <c r="Y49" i="6"/>
  <c r="Y23" i="6"/>
  <c r="Y73" i="6"/>
  <c r="Y52" i="6"/>
  <c r="Y42" i="6"/>
  <c r="Y69" i="6"/>
  <c r="Y56" i="6"/>
  <c r="Y25" i="6"/>
  <c r="Y61" i="6"/>
  <c r="Y31" i="6"/>
  <c r="Y26" i="6"/>
  <c r="Y57" i="6"/>
  <c r="Y76" i="6"/>
  <c r="Y71" i="6"/>
  <c r="Y43" i="6"/>
  <c r="Y63" i="6"/>
  <c r="Y55" i="6"/>
  <c r="Y62" i="6"/>
  <c r="Y48" i="6"/>
  <c r="Y28" i="6"/>
  <c r="Y30" i="6"/>
  <c r="Y64" i="6"/>
  <c r="Y58" i="6"/>
  <c r="Y24" i="6"/>
  <c r="Y37" i="6"/>
  <c r="Y40" i="6"/>
  <c r="Y36" i="6"/>
  <c r="Y65" i="6"/>
  <c r="Y60" i="6"/>
  <c r="Y35" i="6"/>
  <c r="Y46" i="6"/>
  <c r="Y53" i="6"/>
  <c r="Y38" i="6"/>
  <c r="Y74" i="6"/>
  <c r="AV78" i="6" l="1"/>
  <c r="AW74" i="6"/>
  <c r="AX11" i="6"/>
  <c r="AW75" i="6"/>
  <c r="AW76" i="6"/>
  <c r="AW72" i="6"/>
  <c r="AW50" i="6"/>
  <c r="AW73" i="6"/>
  <c r="AW49" i="6"/>
  <c r="Z72" i="6"/>
  <c r="Z39" i="6"/>
  <c r="Z51" i="6"/>
  <c r="Z59" i="6"/>
  <c r="Z34" i="6"/>
  <c r="Z45" i="6"/>
  <c r="Z21" i="6"/>
  <c r="AA11" i="6"/>
  <c r="Z27" i="6"/>
  <c r="Z29" i="6"/>
  <c r="Z50" i="6"/>
  <c r="Z70" i="6"/>
  <c r="Z44" i="6"/>
  <c r="Z23" i="6"/>
  <c r="Z57" i="6"/>
  <c r="Z62" i="6"/>
  <c r="Z35" i="6"/>
  <c r="Z47" i="6"/>
  <c r="Z49" i="6"/>
  <c r="Z52" i="6"/>
  <c r="Z41" i="6"/>
  <c r="Z54" i="6"/>
  <c r="Z22" i="6"/>
  <c r="Z75" i="6"/>
  <c r="Z61" i="6"/>
  <c r="Z64" i="6"/>
  <c r="Z42" i="6"/>
  <c r="Z37" i="6"/>
  <c r="Z53" i="6"/>
  <c r="Z28" i="6"/>
  <c r="Z38" i="6"/>
  <c r="Z13" i="6"/>
  <c r="Z74" i="6"/>
  <c r="Z36" i="6"/>
  <c r="Z71" i="6"/>
  <c r="Z48" i="6"/>
  <c r="Z55" i="6"/>
  <c r="Z73" i="6"/>
  <c r="Z60" i="6"/>
  <c r="Z63" i="6"/>
  <c r="Z43" i="6"/>
  <c r="Z30" i="6"/>
  <c r="Z68" i="6"/>
  <c r="Z66" i="6"/>
  <c r="Z46" i="6"/>
  <c r="Z40" i="6"/>
  <c r="Z69" i="6"/>
  <c r="Z56" i="6"/>
  <c r="Z58" i="6"/>
  <c r="Z24" i="6"/>
  <c r="Z25" i="6"/>
  <c r="Z31" i="6"/>
  <c r="Z76" i="6"/>
  <c r="Z26" i="6"/>
  <c r="Z65" i="6"/>
  <c r="Y78" i="6"/>
  <c r="AW78" i="6" l="1"/>
  <c r="AX49" i="6"/>
  <c r="AX74" i="6"/>
  <c r="AX50" i="6"/>
  <c r="AX75" i="6"/>
  <c r="AX72" i="6"/>
  <c r="AY11" i="6"/>
  <c r="AX76" i="6"/>
  <c r="AX73" i="6"/>
  <c r="AA72" i="6"/>
  <c r="AA51" i="6"/>
  <c r="AA45" i="6"/>
  <c r="AA59" i="6"/>
  <c r="AA34" i="6"/>
  <c r="AA21" i="6"/>
  <c r="AA27" i="6"/>
  <c r="AB11" i="6"/>
  <c r="AA39" i="6"/>
  <c r="AA29" i="6"/>
  <c r="AA23" i="6"/>
  <c r="AA76" i="6"/>
  <c r="AA47" i="6"/>
  <c r="AA62" i="6"/>
  <c r="AA54" i="6"/>
  <c r="AA22" i="6"/>
  <c r="AA61" i="6"/>
  <c r="AA13" i="6"/>
  <c r="AA66" i="6"/>
  <c r="AA73" i="6"/>
  <c r="AA64" i="6"/>
  <c r="AA36" i="6"/>
  <c r="AA68" i="6"/>
  <c r="AA46" i="6"/>
  <c r="AA70" i="6"/>
  <c r="AA38" i="6"/>
  <c r="AA53" i="6"/>
  <c r="AA71" i="6"/>
  <c r="AA48" i="6"/>
  <c r="AA69" i="6"/>
  <c r="AA56" i="6"/>
  <c r="AA28" i="6"/>
  <c r="AA75" i="6"/>
  <c r="AA35" i="6"/>
  <c r="AA63" i="6"/>
  <c r="AA44" i="6"/>
  <c r="AA50" i="6"/>
  <c r="AA43" i="6"/>
  <c r="AA40" i="6"/>
  <c r="AA41" i="6"/>
  <c r="AA42" i="6"/>
  <c r="AA52" i="6"/>
  <c r="AA24" i="6"/>
  <c r="AA30" i="6"/>
  <c r="AA60" i="6"/>
  <c r="AA55" i="6"/>
  <c r="AA74" i="6"/>
  <c r="AA25" i="6"/>
  <c r="AA49" i="6"/>
  <c r="AA57" i="6"/>
  <c r="AA31" i="6"/>
  <c r="AA58" i="6"/>
  <c r="AA37" i="6"/>
  <c r="AA65" i="6"/>
  <c r="AA26" i="6"/>
  <c r="Z78" i="6"/>
  <c r="AY72" i="6" l="1"/>
  <c r="AY49" i="6"/>
  <c r="AY50" i="6"/>
  <c r="AY75" i="6"/>
  <c r="AY73" i="6"/>
  <c r="AY76" i="6"/>
  <c r="AZ11" i="6"/>
  <c r="AY74" i="6"/>
  <c r="AX78" i="6"/>
  <c r="AA78" i="6"/>
  <c r="AB72" i="6"/>
  <c r="AB51" i="6"/>
  <c r="AB59" i="6"/>
  <c r="AB45" i="6"/>
  <c r="AB34" i="6"/>
  <c r="AB21" i="6"/>
  <c r="AB27" i="6"/>
  <c r="AC11" i="6"/>
  <c r="AB39" i="6"/>
  <c r="AB29" i="6"/>
  <c r="AB50" i="6"/>
  <c r="AB62" i="6"/>
  <c r="AB75" i="6"/>
  <c r="AB36" i="6"/>
  <c r="AB68" i="6"/>
  <c r="AB46" i="6"/>
  <c r="AB76" i="6"/>
  <c r="AB41" i="6"/>
  <c r="AB22" i="6"/>
  <c r="AB70" i="6"/>
  <c r="AB44" i="6"/>
  <c r="AB73" i="6"/>
  <c r="AB52" i="6"/>
  <c r="AB57" i="6"/>
  <c r="AB35" i="6"/>
  <c r="AB64" i="6"/>
  <c r="AB47" i="6"/>
  <c r="AB71" i="6"/>
  <c r="AB48" i="6"/>
  <c r="AB25" i="6"/>
  <c r="AB66" i="6"/>
  <c r="AB40" i="6"/>
  <c r="AB63" i="6"/>
  <c r="AB69" i="6"/>
  <c r="AB30" i="6"/>
  <c r="AB60" i="6"/>
  <c r="AB55" i="6"/>
  <c r="AB42" i="6"/>
  <c r="AB58" i="6"/>
  <c r="AB24" i="6"/>
  <c r="AB65" i="6"/>
  <c r="AB26" i="6"/>
  <c r="AB54" i="6"/>
  <c r="AB53" i="6"/>
  <c r="AB28" i="6"/>
  <c r="AB37" i="6"/>
  <c r="AB49" i="6"/>
  <c r="AB38" i="6"/>
  <c r="AB61" i="6"/>
  <c r="AB43" i="6"/>
  <c r="AB56" i="6"/>
  <c r="AB13" i="6"/>
  <c r="AB31" i="6"/>
  <c r="AB74" i="6"/>
  <c r="AB23" i="6"/>
  <c r="AY78" i="6" l="1"/>
  <c r="BA11" i="6"/>
  <c r="AZ50" i="6"/>
  <c r="AZ76" i="6"/>
  <c r="AZ72" i="6"/>
  <c r="AZ73" i="6"/>
  <c r="AZ49" i="6"/>
  <c r="AZ74" i="6"/>
  <c r="AZ75" i="6"/>
  <c r="AB78" i="6"/>
  <c r="AC72" i="6"/>
  <c r="AC51" i="6"/>
  <c r="AC59" i="6"/>
  <c r="AC45" i="6"/>
  <c r="AC34" i="6"/>
  <c r="AC39" i="6"/>
  <c r="AC27" i="6"/>
  <c r="AD11" i="6"/>
  <c r="AC21" i="6"/>
  <c r="AC29" i="6"/>
  <c r="AC47" i="6"/>
  <c r="AC49" i="6"/>
  <c r="AC57" i="6"/>
  <c r="AC44" i="6"/>
  <c r="AC52" i="6"/>
  <c r="AC41" i="6"/>
  <c r="AC35" i="6"/>
  <c r="AC64" i="6"/>
  <c r="AC50" i="6"/>
  <c r="AC36" i="6"/>
  <c r="AC70" i="6"/>
  <c r="AC76" i="6"/>
  <c r="AC66" i="6"/>
  <c r="AC62" i="6"/>
  <c r="AC28" i="6"/>
  <c r="AC69" i="6"/>
  <c r="AC74" i="6"/>
  <c r="AC65" i="6"/>
  <c r="AC75" i="6"/>
  <c r="AC43" i="6"/>
  <c r="AC55" i="6"/>
  <c r="AC53" i="6"/>
  <c r="AC48" i="6"/>
  <c r="AC40" i="6"/>
  <c r="AC22" i="6"/>
  <c r="AC54" i="6"/>
  <c r="AC71" i="6"/>
  <c r="AC31" i="6"/>
  <c r="AC25" i="6"/>
  <c r="AC30" i="6"/>
  <c r="AC24" i="6"/>
  <c r="AC26" i="6"/>
  <c r="AC68" i="6"/>
  <c r="AC61" i="6"/>
  <c r="AC37" i="6"/>
  <c r="AC60" i="6"/>
  <c r="AC56" i="6"/>
  <c r="AC23" i="6"/>
  <c r="AC73" i="6"/>
  <c r="AC42" i="6"/>
  <c r="AC46" i="6"/>
  <c r="AC58" i="6"/>
  <c r="AC13" i="6"/>
  <c r="AC63" i="6"/>
  <c r="AC38" i="6"/>
  <c r="AZ78" i="6" l="1"/>
  <c r="BA76" i="6"/>
  <c r="BA72" i="6"/>
  <c r="BA49" i="6"/>
  <c r="BA73" i="6"/>
  <c r="BB11" i="6"/>
  <c r="BA75" i="6"/>
  <c r="BA74" i="6"/>
  <c r="BA50" i="6"/>
  <c r="AC78" i="6"/>
  <c r="AD72" i="6"/>
  <c r="AD51" i="6"/>
  <c r="AD59" i="6"/>
  <c r="AD34" i="6"/>
  <c r="AD39" i="6"/>
  <c r="AD45" i="6"/>
  <c r="AD27" i="6"/>
  <c r="AE11" i="6"/>
  <c r="AD21" i="6"/>
  <c r="AD29" i="6"/>
  <c r="AD44" i="6"/>
  <c r="AD73" i="6"/>
  <c r="AD66" i="6"/>
  <c r="AD46" i="6"/>
  <c r="AD43" i="6"/>
  <c r="AD47" i="6"/>
  <c r="AD36" i="6"/>
  <c r="AD49" i="6"/>
  <c r="AD76" i="6"/>
  <c r="AD50" i="6"/>
  <c r="AD52" i="6"/>
  <c r="AD54" i="6"/>
  <c r="AD75" i="6"/>
  <c r="AD42" i="6"/>
  <c r="AD70" i="6"/>
  <c r="AD23" i="6"/>
  <c r="AD22" i="6"/>
  <c r="AD71" i="6"/>
  <c r="AD53" i="6"/>
  <c r="AD56" i="6"/>
  <c r="AD25" i="6"/>
  <c r="AD64" i="6"/>
  <c r="AD35" i="6"/>
  <c r="AD40" i="6"/>
  <c r="AD37" i="6"/>
  <c r="AD68" i="6"/>
  <c r="AD57" i="6"/>
  <c r="AD61" i="6"/>
  <c r="AD63" i="6"/>
  <c r="AD38" i="6"/>
  <c r="AD74" i="6"/>
  <c r="AD55" i="6"/>
  <c r="AD41" i="6"/>
  <c r="AD48" i="6"/>
  <c r="AD13" i="6"/>
  <c r="AD58" i="6"/>
  <c r="AD24" i="6"/>
  <c r="AD31" i="6"/>
  <c r="AD65" i="6"/>
  <c r="AD30" i="6"/>
  <c r="AD60" i="6"/>
  <c r="AD26" i="6"/>
  <c r="AD69" i="6"/>
  <c r="AD28" i="6"/>
  <c r="AD62" i="6"/>
  <c r="BB72" i="6" l="1"/>
  <c r="BB73" i="6"/>
  <c r="BB50" i="6"/>
  <c r="BB76" i="6"/>
  <c r="BB75" i="6"/>
  <c r="BC11" i="6"/>
  <c r="BB49" i="6"/>
  <c r="BB74" i="6"/>
  <c r="BA78" i="6"/>
  <c r="AD78" i="6"/>
  <c r="AE72" i="6"/>
  <c r="AE59" i="6"/>
  <c r="AE51" i="6"/>
  <c r="AE27" i="6"/>
  <c r="AF11" i="6"/>
  <c r="AE39" i="6"/>
  <c r="AE21" i="6"/>
  <c r="AE34" i="6"/>
  <c r="AE45" i="6"/>
  <c r="AE29" i="6"/>
  <c r="AE66" i="6"/>
  <c r="AE76" i="6"/>
  <c r="AE42" i="6"/>
  <c r="AE70" i="6"/>
  <c r="AE23" i="6"/>
  <c r="AE73" i="6"/>
  <c r="AE57" i="6"/>
  <c r="AE62" i="6"/>
  <c r="AE54" i="6"/>
  <c r="AE64" i="6"/>
  <c r="AE49" i="6"/>
  <c r="AE41" i="6"/>
  <c r="AE50" i="6"/>
  <c r="AE36" i="6"/>
  <c r="AE68" i="6"/>
  <c r="AE35" i="6"/>
  <c r="AE46" i="6"/>
  <c r="AE48" i="6"/>
  <c r="AE22" i="6"/>
  <c r="AE43" i="6"/>
  <c r="AE58" i="6"/>
  <c r="AE24" i="6"/>
  <c r="AE31" i="6"/>
  <c r="AE65" i="6"/>
  <c r="AE26" i="6"/>
  <c r="AE71" i="6"/>
  <c r="AE53" i="6"/>
  <c r="AE44" i="6"/>
  <c r="AE30" i="6"/>
  <c r="AE37" i="6"/>
  <c r="AE38" i="6"/>
  <c r="AE13" i="6"/>
  <c r="AE28" i="6"/>
  <c r="AE40" i="6"/>
  <c r="AE60" i="6"/>
  <c r="AE75" i="6"/>
  <c r="AE52" i="6"/>
  <c r="AE61" i="6"/>
  <c r="AE74" i="6"/>
  <c r="AE25" i="6"/>
  <c r="AE56" i="6"/>
  <c r="AE63" i="6"/>
  <c r="AE55" i="6"/>
  <c r="AE69" i="6"/>
  <c r="AE47" i="6"/>
  <c r="BC76" i="6" l="1"/>
  <c r="BC50" i="6"/>
  <c r="BC75" i="6"/>
  <c r="BC73" i="6"/>
  <c r="BC49" i="6"/>
  <c r="BC74" i="6"/>
  <c r="BC72" i="6"/>
  <c r="BD11" i="6"/>
  <c r="BB78" i="6"/>
  <c r="AE78" i="6"/>
  <c r="AF72" i="6"/>
  <c r="AF59" i="6"/>
  <c r="AF51" i="6"/>
  <c r="AF39" i="6"/>
  <c r="AF45" i="6"/>
  <c r="AG11" i="6"/>
  <c r="AF21" i="6"/>
  <c r="AF34" i="6"/>
  <c r="AF27" i="6"/>
  <c r="AF29" i="6"/>
  <c r="AF64" i="6"/>
  <c r="AF41" i="6"/>
  <c r="AF50" i="6"/>
  <c r="AF36" i="6"/>
  <c r="AF54" i="6"/>
  <c r="AF22" i="6"/>
  <c r="AF47" i="6"/>
  <c r="AF73" i="6"/>
  <c r="AF75" i="6"/>
  <c r="AF42" i="6"/>
  <c r="AF71" i="6"/>
  <c r="AF68" i="6"/>
  <c r="AF44" i="6"/>
  <c r="AF43" i="6"/>
  <c r="AF40" i="6"/>
  <c r="AF31" i="6"/>
  <c r="AF38" i="6"/>
  <c r="AF57" i="6"/>
  <c r="AF76" i="6"/>
  <c r="AF13" i="6"/>
  <c r="AF37" i="6"/>
  <c r="AF60" i="6"/>
  <c r="AF25" i="6"/>
  <c r="AF58" i="6"/>
  <c r="AF24" i="6"/>
  <c r="AF65" i="6"/>
  <c r="AF49" i="6"/>
  <c r="AF61" i="6"/>
  <c r="AF69" i="6"/>
  <c r="AF56" i="6"/>
  <c r="AF46" i="6"/>
  <c r="AF70" i="6"/>
  <c r="AF52" i="6"/>
  <c r="AF63" i="6"/>
  <c r="AF26" i="6"/>
  <c r="AF55" i="6"/>
  <c r="AF66" i="6"/>
  <c r="AF23" i="6"/>
  <c r="AF62" i="6"/>
  <c r="AF53" i="6"/>
  <c r="AF48" i="6"/>
  <c r="AF28" i="6"/>
  <c r="AF30" i="6"/>
  <c r="AF35" i="6"/>
  <c r="AF74" i="6"/>
  <c r="BE11" i="6" l="1"/>
  <c r="BD49" i="6"/>
  <c r="BD50" i="6"/>
  <c r="BD76" i="6"/>
  <c r="BD75" i="6"/>
  <c r="BD74" i="6"/>
  <c r="BD73" i="6"/>
  <c r="BD72" i="6"/>
  <c r="BC78" i="6"/>
  <c r="AG72" i="6"/>
  <c r="AG59" i="6"/>
  <c r="AG39" i="6"/>
  <c r="AG45" i="6"/>
  <c r="AG34" i="6"/>
  <c r="AH11" i="6"/>
  <c r="AG51" i="6"/>
  <c r="AG21" i="6"/>
  <c r="AG27" i="6"/>
  <c r="AG29" i="6"/>
  <c r="AG41" i="6"/>
  <c r="AG50" i="6"/>
  <c r="AG47" i="6"/>
  <c r="AG36" i="6"/>
  <c r="AG73" i="6"/>
  <c r="AG71" i="6"/>
  <c r="AG58" i="6"/>
  <c r="AG68" i="6"/>
  <c r="AG44" i="6"/>
  <c r="AG64" i="6"/>
  <c r="AG52" i="6"/>
  <c r="AG70" i="6"/>
  <c r="AG23" i="6"/>
  <c r="AG57" i="6"/>
  <c r="AG76" i="6"/>
  <c r="AG62" i="6"/>
  <c r="AG22" i="6"/>
  <c r="AG61" i="6"/>
  <c r="AG13" i="6"/>
  <c r="AG26" i="6"/>
  <c r="AG56" i="6"/>
  <c r="AG66" i="6"/>
  <c r="AG43" i="6"/>
  <c r="AG28" i="6"/>
  <c r="AG63" i="6"/>
  <c r="AG60" i="6"/>
  <c r="AG55" i="6"/>
  <c r="AG75" i="6"/>
  <c r="AG31" i="6"/>
  <c r="AG48" i="6"/>
  <c r="AG30" i="6"/>
  <c r="AG25" i="6"/>
  <c r="AG46" i="6"/>
  <c r="AG24" i="6"/>
  <c r="AG37" i="6"/>
  <c r="AG74" i="6"/>
  <c r="AG35" i="6"/>
  <c r="AG53" i="6"/>
  <c r="AG38" i="6"/>
  <c r="AG69" i="6"/>
  <c r="AG49" i="6"/>
  <c r="AG54" i="6"/>
  <c r="AG42" i="6"/>
  <c r="AG40" i="6"/>
  <c r="AG65" i="6"/>
  <c r="AF78" i="6"/>
  <c r="BD78" i="6" l="1"/>
  <c r="BF11" i="6"/>
  <c r="BE50" i="6"/>
  <c r="BE73" i="6"/>
  <c r="BE74" i="6"/>
  <c r="BE75" i="6"/>
  <c r="BE76" i="6"/>
  <c r="BE49" i="6"/>
  <c r="BE72" i="6"/>
  <c r="AH59" i="6"/>
  <c r="AH72" i="6"/>
  <c r="AH39" i="6"/>
  <c r="AH34" i="6"/>
  <c r="AH51" i="6"/>
  <c r="AH21" i="6"/>
  <c r="AH27" i="6"/>
  <c r="AH45" i="6"/>
  <c r="AI11" i="6"/>
  <c r="AH29" i="6"/>
  <c r="AH50" i="6"/>
  <c r="AH70" i="6"/>
  <c r="AH23" i="6"/>
  <c r="AH57" i="6"/>
  <c r="AH62" i="6"/>
  <c r="AH52" i="6"/>
  <c r="AH43" i="6"/>
  <c r="AH64" i="6"/>
  <c r="AH49" i="6"/>
  <c r="AH54" i="6"/>
  <c r="AH22" i="6"/>
  <c r="AH75" i="6"/>
  <c r="AH66" i="6"/>
  <c r="AH42" i="6"/>
  <c r="AH71" i="6"/>
  <c r="AH41" i="6"/>
  <c r="AH53" i="6"/>
  <c r="AH28" i="6"/>
  <c r="AH63" i="6"/>
  <c r="AH38" i="6"/>
  <c r="AH30" i="6"/>
  <c r="AH60" i="6"/>
  <c r="AH47" i="6"/>
  <c r="AH36" i="6"/>
  <c r="AH24" i="6"/>
  <c r="AH48" i="6"/>
  <c r="AH74" i="6"/>
  <c r="AH25" i="6"/>
  <c r="AH37" i="6"/>
  <c r="AH68" i="6"/>
  <c r="AH46" i="6"/>
  <c r="AH40" i="6"/>
  <c r="AH69" i="6"/>
  <c r="AH26" i="6"/>
  <c r="AH56" i="6"/>
  <c r="AH44" i="6"/>
  <c r="AH76" i="6"/>
  <c r="AH58" i="6"/>
  <c r="AH65" i="6"/>
  <c r="AH73" i="6"/>
  <c r="AH61" i="6"/>
  <c r="AH35" i="6"/>
  <c r="AH13" i="6"/>
  <c r="AH31" i="6"/>
  <c r="AH55" i="6"/>
  <c r="AG78" i="6"/>
  <c r="BE78" i="6" l="1"/>
  <c r="BF72" i="6"/>
  <c r="BF76" i="6"/>
  <c r="BG11" i="6"/>
  <c r="BF73" i="6"/>
  <c r="BF75" i="6"/>
  <c r="BF49" i="6"/>
  <c r="BF74" i="6"/>
  <c r="BF50" i="6"/>
  <c r="AH78" i="6"/>
  <c r="AI72" i="6"/>
  <c r="AI51" i="6"/>
  <c r="AI59" i="6"/>
  <c r="AI45" i="6"/>
  <c r="AI21" i="6"/>
  <c r="AI39" i="6"/>
  <c r="AI27" i="6"/>
  <c r="AI34" i="6"/>
  <c r="AJ11" i="6"/>
  <c r="AI29" i="6"/>
  <c r="AI54" i="6"/>
  <c r="AI22" i="6"/>
  <c r="AI64" i="6"/>
  <c r="AI66" i="6"/>
  <c r="AI42" i="6"/>
  <c r="AI70" i="6"/>
  <c r="AI36" i="6"/>
  <c r="AI68" i="6"/>
  <c r="AI57" i="6"/>
  <c r="AI47" i="6"/>
  <c r="AI41" i="6"/>
  <c r="AI50" i="6"/>
  <c r="AI73" i="6"/>
  <c r="AI24" i="6"/>
  <c r="AI69" i="6"/>
  <c r="AI56" i="6"/>
  <c r="AI49" i="6"/>
  <c r="AI76" i="6"/>
  <c r="AI75" i="6"/>
  <c r="AI35" i="6"/>
  <c r="AI46" i="6"/>
  <c r="AI58" i="6"/>
  <c r="AI71" i="6"/>
  <c r="AI13" i="6"/>
  <c r="AI43" i="6"/>
  <c r="AI40" i="6"/>
  <c r="AI63" i="6"/>
  <c r="AI23" i="6"/>
  <c r="AI52" i="6"/>
  <c r="AI61" i="6"/>
  <c r="AI30" i="6"/>
  <c r="AI60" i="6"/>
  <c r="AI55" i="6"/>
  <c r="AI74" i="6"/>
  <c r="AI37" i="6"/>
  <c r="AI65" i="6"/>
  <c r="AI26" i="6"/>
  <c r="AI62" i="6"/>
  <c r="AI53" i="6"/>
  <c r="AI48" i="6"/>
  <c r="AI28" i="6"/>
  <c r="AI38" i="6"/>
  <c r="AI44" i="6"/>
  <c r="AI31" i="6"/>
  <c r="AI25" i="6"/>
  <c r="BF78" i="6" l="1"/>
  <c r="BG50" i="6"/>
  <c r="BG49" i="6"/>
  <c r="BG75" i="6"/>
  <c r="BG72" i="6"/>
  <c r="BH11" i="6"/>
  <c r="BG73" i="6"/>
  <c r="BG76" i="6"/>
  <c r="BG74" i="6"/>
  <c r="AI78" i="6"/>
  <c r="AJ72" i="6"/>
  <c r="AJ51" i="6"/>
  <c r="AJ59" i="6"/>
  <c r="AJ45" i="6"/>
  <c r="AJ34" i="6"/>
  <c r="AJ21" i="6"/>
  <c r="AJ39" i="6"/>
  <c r="AJ27" i="6"/>
  <c r="AK11" i="6"/>
  <c r="AJ29" i="6"/>
  <c r="AJ36" i="6"/>
  <c r="AJ68" i="6"/>
  <c r="AJ70" i="6"/>
  <c r="AJ23" i="6"/>
  <c r="AJ76" i="6"/>
  <c r="AJ41" i="6"/>
  <c r="AJ71" i="6"/>
  <c r="AJ57" i="6"/>
  <c r="AJ54" i="6"/>
  <c r="AJ44" i="6"/>
  <c r="AJ73" i="6"/>
  <c r="AJ52" i="6"/>
  <c r="AJ64" i="6"/>
  <c r="AJ61" i="6"/>
  <c r="AJ49" i="6"/>
  <c r="AJ50" i="6"/>
  <c r="AJ66" i="6"/>
  <c r="AJ40" i="6"/>
  <c r="AJ30" i="6"/>
  <c r="AJ60" i="6"/>
  <c r="AJ55" i="6"/>
  <c r="AJ74" i="6"/>
  <c r="AJ22" i="6"/>
  <c r="AJ31" i="6"/>
  <c r="AJ58" i="6"/>
  <c r="AJ65" i="6"/>
  <c r="AJ26" i="6"/>
  <c r="AJ35" i="6"/>
  <c r="AJ69" i="6"/>
  <c r="AJ53" i="6"/>
  <c r="AJ28" i="6"/>
  <c r="AJ37" i="6"/>
  <c r="AJ43" i="6"/>
  <c r="AJ24" i="6"/>
  <c r="AJ48" i="6"/>
  <c r="AJ56" i="6"/>
  <c r="AJ62" i="6"/>
  <c r="AJ42" i="6"/>
  <c r="AJ25" i="6"/>
  <c r="AJ13" i="6"/>
  <c r="AJ38" i="6"/>
  <c r="AJ47" i="6"/>
  <c r="AJ75" i="6"/>
  <c r="AJ63" i="6"/>
  <c r="AJ46" i="6"/>
  <c r="BH74" i="6" l="1"/>
  <c r="BH75" i="6"/>
  <c r="BH73" i="6"/>
  <c r="BI11" i="6"/>
  <c r="BH50" i="6"/>
  <c r="BH49" i="6"/>
  <c r="BH72" i="6"/>
  <c r="BH76" i="6"/>
  <c r="BG78" i="6"/>
  <c r="AJ78" i="6"/>
  <c r="AK59" i="6"/>
  <c r="AK72" i="6"/>
  <c r="AK51" i="6"/>
  <c r="AK45" i="6"/>
  <c r="AK34" i="6"/>
  <c r="AK39" i="6"/>
  <c r="AK27" i="6"/>
  <c r="AL11" i="6"/>
  <c r="AK21" i="6"/>
  <c r="AK29" i="6"/>
  <c r="AK36" i="6"/>
  <c r="AK44" i="6"/>
  <c r="AK52" i="6"/>
  <c r="AK54" i="6"/>
  <c r="AK64" i="6"/>
  <c r="AK50" i="6"/>
  <c r="AK75" i="6"/>
  <c r="AK22" i="6"/>
  <c r="AK76" i="6"/>
  <c r="AK66" i="6"/>
  <c r="AK68" i="6"/>
  <c r="AK62" i="6"/>
  <c r="AK41" i="6"/>
  <c r="AK71" i="6"/>
  <c r="AK23" i="6"/>
  <c r="AK73" i="6"/>
  <c r="AK43" i="6"/>
  <c r="AK37" i="6"/>
  <c r="AK31" i="6"/>
  <c r="AK30" i="6"/>
  <c r="AK74" i="6"/>
  <c r="AK61" i="6"/>
  <c r="AK25" i="6"/>
  <c r="AK65" i="6"/>
  <c r="AK46" i="6"/>
  <c r="AK47" i="6"/>
  <c r="AK55" i="6"/>
  <c r="AK28" i="6"/>
  <c r="AK42" i="6"/>
  <c r="AK13" i="6"/>
  <c r="AK53" i="6"/>
  <c r="AK58" i="6"/>
  <c r="AK24" i="6"/>
  <c r="AK26" i="6"/>
  <c r="AK49" i="6"/>
  <c r="AK57" i="6"/>
  <c r="AK63" i="6"/>
  <c r="AK38" i="6"/>
  <c r="AK56" i="6"/>
  <c r="AK70" i="6"/>
  <c r="AK35" i="6"/>
  <c r="AK48" i="6"/>
  <c r="AK40" i="6"/>
  <c r="AK69" i="6"/>
  <c r="AK60" i="6"/>
  <c r="BH78" i="6" l="1"/>
  <c r="BJ11" i="6"/>
  <c r="BI73" i="6"/>
  <c r="BI49" i="6"/>
  <c r="BI50" i="6"/>
  <c r="BI75" i="6"/>
  <c r="BI74" i="6"/>
  <c r="BI76" i="6"/>
  <c r="BI72" i="6"/>
  <c r="AK78" i="6"/>
  <c r="AL72" i="6"/>
  <c r="AL51" i="6"/>
  <c r="AL59" i="6"/>
  <c r="AL34" i="6"/>
  <c r="AL39" i="6"/>
  <c r="AL27" i="6"/>
  <c r="AM11" i="6"/>
  <c r="AL21" i="6"/>
  <c r="AL45" i="6"/>
  <c r="AL29" i="6"/>
  <c r="AL66" i="6"/>
  <c r="AL22" i="6"/>
  <c r="AL47" i="6"/>
  <c r="AL49" i="6"/>
  <c r="AL52" i="6"/>
  <c r="AL71" i="6"/>
  <c r="AL61" i="6"/>
  <c r="AL50" i="6"/>
  <c r="AL68" i="6"/>
  <c r="AL75" i="6"/>
  <c r="AL42" i="6"/>
  <c r="AL70" i="6"/>
  <c r="AL23" i="6"/>
  <c r="AL57" i="6"/>
  <c r="AL62" i="6"/>
  <c r="AL44" i="6"/>
  <c r="AL64" i="6"/>
  <c r="AL37" i="6"/>
  <c r="AL43" i="6"/>
  <c r="AL73" i="6"/>
  <c r="AL13" i="6"/>
  <c r="AL63" i="6"/>
  <c r="AL38" i="6"/>
  <c r="AL74" i="6"/>
  <c r="AL46" i="6"/>
  <c r="AL40" i="6"/>
  <c r="AL41" i="6"/>
  <c r="AL48" i="6"/>
  <c r="AL54" i="6"/>
  <c r="AL58" i="6"/>
  <c r="AL24" i="6"/>
  <c r="AL31" i="6"/>
  <c r="AL65" i="6"/>
  <c r="AL26" i="6"/>
  <c r="AL53" i="6"/>
  <c r="AL76" i="6"/>
  <c r="AL35" i="6"/>
  <c r="AL28" i="6"/>
  <c r="AL69" i="6"/>
  <c r="AL30" i="6"/>
  <c r="AL36" i="6"/>
  <c r="AL60" i="6"/>
  <c r="AL55" i="6"/>
  <c r="AL25" i="6"/>
  <c r="AL56" i="6"/>
  <c r="BI78" i="6" l="1"/>
  <c r="BK11" i="6"/>
  <c r="BJ76" i="6"/>
  <c r="BJ73" i="6"/>
  <c r="BJ49" i="6"/>
  <c r="BJ75" i="6"/>
  <c r="BJ50" i="6"/>
  <c r="BJ74" i="6"/>
  <c r="BJ72" i="6"/>
  <c r="AL78" i="6"/>
  <c r="AM72" i="6"/>
  <c r="AM59" i="6"/>
  <c r="AM51" i="6"/>
  <c r="AM27" i="6"/>
  <c r="AN11" i="6"/>
  <c r="AM39" i="6"/>
  <c r="AM45" i="6"/>
  <c r="AM34" i="6"/>
  <c r="AM21" i="6"/>
  <c r="AM29" i="6"/>
  <c r="AM42" i="6"/>
  <c r="AM70" i="6"/>
  <c r="AM68" i="6"/>
  <c r="AM23" i="6"/>
  <c r="AM73" i="6"/>
  <c r="AM57" i="6"/>
  <c r="AM62" i="6"/>
  <c r="AM64" i="6"/>
  <c r="AM49" i="6"/>
  <c r="AM41" i="6"/>
  <c r="AM75" i="6"/>
  <c r="AM36" i="6"/>
  <c r="AM44" i="6"/>
  <c r="AM52" i="6"/>
  <c r="AM76" i="6"/>
  <c r="AM54" i="6"/>
  <c r="AM22" i="6"/>
  <c r="AM61" i="6"/>
  <c r="AM35" i="6"/>
  <c r="AM46" i="6"/>
  <c r="AM13" i="6"/>
  <c r="AM50" i="6"/>
  <c r="AM66" i="6"/>
  <c r="AM58" i="6"/>
  <c r="AM24" i="6"/>
  <c r="AM31" i="6"/>
  <c r="AM65" i="6"/>
  <c r="AM26" i="6"/>
  <c r="AM48" i="6"/>
  <c r="AM53" i="6"/>
  <c r="AM28" i="6"/>
  <c r="AM40" i="6"/>
  <c r="AM63" i="6"/>
  <c r="AM30" i="6"/>
  <c r="AM60" i="6"/>
  <c r="AM38" i="6"/>
  <c r="AM74" i="6"/>
  <c r="AM25" i="6"/>
  <c r="AM55" i="6"/>
  <c r="AM69" i="6"/>
  <c r="AM56" i="6"/>
  <c r="AM43" i="6"/>
  <c r="AM47" i="6"/>
  <c r="AM71" i="6"/>
  <c r="AM37" i="6"/>
  <c r="BJ78" i="6" l="1"/>
  <c r="BK50" i="6"/>
  <c r="BK75" i="6"/>
  <c r="BK73" i="6"/>
  <c r="BK76" i="6"/>
  <c r="BK74" i="6"/>
  <c r="BK49" i="6"/>
  <c r="BK72" i="6"/>
  <c r="BL11" i="6"/>
  <c r="AN72" i="6"/>
  <c r="AN59" i="6"/>
  <c r="AN39" i="6"/>
  <c r="AN51" i="6"/>
  <c r="AN45" i="6"/>
  <c r="AO11" i="6"/>
  <c r="AN34" i="6"/>
  <c r="AN21" i="6"/>
  <c r="AN27" i="6"/>
  <c r="AN29" i="6"/>
  <c r="AN64" i="6"/>
  <c r="AN41" i="6"/>
  <c r="AN36" i="6"/>
  <c r="AN54" i="6"/>
  <c r="AN22" i="6"/>
  <c r="AN75" i="6"/>
  <c r="AN42" i="6"/>
  <c r="AN61" i="6"/>
  <c r="AN46" i="6"/>
  <c r="AN13" i="6"/>
  <c r="AN50" i="6"/>
  <c r="AN76" i="6"/>
  <c r="AN47" i="6"/>
  <c r="AN73" i="6"/>
  <c r="AN68" i="6"/>
  <c r="AN44" i="6"/>
  <c r="AN35" i="6"/>
  <c r="AN57" i="6"/>
  <c r="AN28" i="6"/>
  <c r="AN60" i="6"/>
  <c r="AN25" i="6"/>
  <c r="AN38" i="6"/>
  <c r="AN53" i="6"/>
  <c r="AN52" i="6"/>
  <c r="AN69" i="6"/>
  <c r="AN56" i="6"/>
  <c r="AN31" i="6"/>
  <c r="AN66" i="6"/>
  <c r="AN70" i="6"/>
  <c r="AN26" i="6"/>
  <c r="AN40" i="6"/>
  <c r="AN74" i="6"/>
  <c r="AN49" i="6"/>
  <c r="AN71" i="6"/>
  <c r="AN63" i="6"/>
  <c r="AN65" i="6"/>
  <c r="AN55" i="6"/>
  <c r="AN23" i="6"/>
  <c r="AN62" i="6"/>
  <c r="AN48" i="6"/>
  <c r="AN30" i="6"/>
  <c r="AN37" i="6"/>
  <c r="AN43" i="6"/>
  <c r="AN58" i="6"/>
  <c r="AN24" i="6"/>
  <c r="AM78" i="6"/>
  <c r="BL49" i="6" l="1"/>
  <c r="BL75" i="6"/>
  <c r="BL76" i="6"/>
  <c r="BL74" i="6"/>
  <c r="BL73" i="6"/>
  <c r="BL50" i="6"/>
  <c r="BL72" i="6"/>
  <c r="BM11" i="6"/>
  <c r="BK78" i="6"/>
  <c r="AN78" i="6"/>
  <c r="AO72" i="6"/>
  <c r="AO59" i="6"/>
  <c r="AO39" i="6"/>
  <c r="AO45" i="6"/>
  <c r="AO34" i="6"/>
  <c r="AO21" i="6"/>
  <c r="AO27" i="6"/>
  <c r="AO51" i="6"/>
  <c r="AO29" i="6"/>
  <c r="AO47" i="6"/>
  <c r="AO68" i="6"/>
  <c r="AO44" i="6"/>
  <c r="AO35" i="6"/>
  <c r="AO73" i="6"/>
  <c r="AO70" i="6"/>
  <c r="AO23" i="6"/>
  <c r="AO57" i="6"/>
  <c r="AO76" i="6"/>
  <c r="AO62" i="6"/>
  <c r="AO66" i="6"/>
  <c r="AO36" i="6"/>
  <c r="AO49" i="6"/>
  <c r="AO43" i="6"/>
  <c r="AO48" i="6"/>
  <c r="AO63" i="6"/>
  <c r="AO26" i="6"/>
  <c r="AO55" i="6"/>
  <c r="AO28" i="6"/>
  <c r="AO50" i="6"/>
  <c r="AO71" i="6"/>
  <c r="AO46" i="6"/>
  <c r="AO65" i="6"/>
  <c r="AO30" i="6"/>
  <c r="AO69" i="6"/>
  <c r="AO61" i="6"/>
  <c r="AO42" i="6"/>
  <c r="AO24" i="6"/>
  <c r="AO37" i="6"/>
  <c r="AO25" i="6"/>
  <c r="AO41" i="6"/>
  <c r="AO75" i="6"/>
  <c r="AO58" i="6"/>
  <c r="AO53" i="6"/>
  <c r="AO38" i="6"/>
  <c r="AO56" i="6"/>
  <c r="AO52" i="6"/>
  <c r="AO22" i="6"/>
  <c r="AO54" i="6"/>
  <c r="AO13" i="6"/>
  <c r="AO40" i="6"/>
  <c r="AO31" i="6"/>
  <c r="AO74" i="6"/>
  <c r="AO64" i="6"/>
  <c r="AO60" i="6"/>
  <c r="BN11" i="6" l="1"/>
  <c r="BM50" i="6"/>
  <c r="BM49" i="6"/>
  <c r="BM76" i="6"/>
  <c r="BM73" i="6"/>
  <c r="BM75" i="6"/>
  <c r="BM74" i="6"/>
  <c r="BM72" i="6"/>
  <c r="BL78" i="6"/>
  <c r="AO78" i="6"/>
  <c r="BM78" i="6" l="1"/>
  <c r="BN74" i="6"/>
  <c r="BN73" i="6"/>
  <c r="BN72" i="6"/>
  <c r="BN50" i="6"/>
  <c r="BN75" i="6"/>
  <c r="BN49" i="6"/>
  <c r="BN78" i="6" s="1"/>
  <c r="BN76" i="6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tc={BA18D7C3-BC23-4149-A22A-3D2765BAB4DA}</author>
  </authors>
  <commentList>
    <comment ref="E55" authorId="0" shapeId="0" xr:uid="{BA18D7C3-BC23-4149-A22A-3D2765BAB4DA}">
      <text>
        <t>[Threaded comment]
Your version of Excel allows you to read this threaded comment; however, any edits to it will get removed if the file is opened in a newer version of Excel. Learn more: https://go.microsoft.com/fwlink/?linkid=870924
Comment:
    Changed at 36316hrs, 1/2/2024, Macmahon had fitted T/C and was replaced under warranty at 36316hrs 
C:\Users\JonothanDark\Worx Equipment\Operations - Asset Register\WL3001 - Cat 992K Loader\Major Component History\WL3001 Torque Convertor Failure
Original hrs of TC change 34842 - 1/5/2023</t>
      </text>
    </comment>
  </commentList>
</comments>
</file>

<file path=xl/sharedStrings.xml><?xml version="1.0" encoding="utf-8"?>
<sst xmlns="http://schemas.openxmlformats.org/spreadsheetml/2006/main" count="165" uniqueCount="106">
  <si>
    <r>
      <t>Plant no:</t>
    </r>
    <r>
      <rPr>
        <sz val="12"/>
        <rFont val="Calibri"/>
        <family val="2"/>
      </rPr>
      <t xml:space="preserve"> </t>
    </r>
  </si>
  <si>
    <t>WL3001</t>
  </si>
  <si>
    <t>Strategy Key</t>
  </si>
  <si>
    <t>Make/Model</t>
  </si>
  <si>
    <t>Cat 992K</t>
  </si>
  <si>
    <t>PM</t>
  </si>
  <si>
    <t>Preventative Maintenance</t>
  </si>
  <si>
    <t>HOME</t>
  </si>
  <si>
    <t>Serial Number</t>
  </si>
  <si>
    <t>RTF</t>
  </si>
  <si>
    <t>Run to Failure</t>
  </si>
  <si>
    <t>Total Meter Reading</t>
  </si>
  <si>
    <t>hours</t>
  </si>
  <si>
    <t>CB</t>
  </si>
  <si>
    <t>Condition Based</t>
  </si>
  <si>
    <t>DATE UPDATED</t>
  </si>
  <si>
    <t>Old Meter reading</t>
  </si>
  <si>
    <t>Current SMU Reading:</t>
  </si>
  <si>
    <t>Within normal parameter</t>
  </si>
  <si>
    <t>Date of Reading:</t>
  </si>
  <si>
    <t xml:space="preserve">Within 90 Days </t>
  </si>
  <si>
    <t>Average hours per mth</t>
  </si>
  <si>
    <t>Overdue</t>
  </si>
  <si>
    <t>Labour Cost</t>
  </si>
  <si>
    <t>per hour</t>
  </si>
  <si>
    <t>Warning Lead Time</t>
  </si>
  <si>
    <t>days</t>
  </si>
  <si>
    <t>Warning Lead Date:</t>
  </si>
  <si>
    <t>Cost Forecast</t>
  </si>
  <si>
    <t>Man Hours</t>
  </si>
  <si>
    <t>Item</t>
  </si>
  <si>
    <t>Component</t>
  </si>
  <si>
    <t>Strategy</t>
  </si>
  <si>
    <t>Life Cycle</t>
  </si>
  <si>
    <t>Hours At Installation</t>
  </si>
  <si>
    <t>Last Done Date</t>
  </si>
  <si>
    <t>Life Lived</t>
  </si>
  <si>
    <t>Hours to Run</t>
  </si>
  <si>
    <t>Days to Run</t>
  </si>
  <si>
    <t>Due SMU</t>
  </si>
  <si>
    <t>Due Date</t>
  </si>
  <si>
    <t>% Life Completed</t>
  </si>
  <si>
    <t>ENGINE</t>
  </si>
  <si>
    <t>ENGINE PRIMARY</t>
  </si>
  <si>
    <t>P1 TURBO</t>
  </si>
  <si>
    <t>P2 TURBO</t>
  </si>
  <si>
    <t>FUEL INJECTORS</t>
  </si>
  <si>
    <t>WATER PUMP</t>
  </si>
  <si>
    <t>FUEL COOLER</t>
  </si>
  <si>
    <t>RADIATOR</t>
  </si>
  <si>
    <t>AFTERCOOLER</t>
  </si>
  <si>
    <t>MACHINE ELECTRICAL</t>
  </si>
  <si>
    <t>ALTERNATOR</t>
  </si>
  <si>
    <t>EP - STARTER MOTOR</t>
  </si>
  <si>
    <t>ENGINE WIRING HARNESS</t>
  </si>
  <si>
    <t>TRANSMISSION WIRING HARNESS</t>
  </si>
  <si>
    <t>MACHINE WIRING HARNESS.</t>
  </si>
  <si>
    <t>HYDRAULIC SYSTEM</t>
  </si>
  <si>
    <t>BUCKET CYLINDER LH</t>
  </si>
  <si>
    <t>BUCKET CYLINDER RH</t>
  </si>
  <si>
    <t>BUCKET TILT CYLINDER</t>
  </si>
  <si>
    <t>HYDRAULIC CONTROL VALVE</t>
  </si>
  <si>
    <t>HYDRAULIC PUMPS IMPLEMENT</t>
  </si>
  <si>
    <t>HYDRAULIC FAN PUMP</t>
  </si>
  <si>
    <t>STEERING SYSTEM</t>
  </si>
  <si>
    <t>STEERING CYLINDER LH</t>
  </si>
  <si>
    <t>STEERING CYLINDER RH</t>
  </si>
  <si>
    <t>STEERING VALVE</t>
  </si>
  <si>
    <t>STEERING PUMP STR, SECOND, PILOT</t>
  </si>
  <si>
    <t>CAB AND ACCESSORIES</t>
  </si>
  <si>
    <t>OPERATORS SEAT</t>
  </si>
  <si>
    <t>REFURBISHMENT - PAINT AND SANDBLAST</t>
  </si>
  <si>
    <t>AIR CONDITIONER COMPRESSOR</t>
  </si>
  <si>
    <t>AIR CONDITIONER CONDENSOR</t>
  </si>
  <si>
    <t>AIR CONDITIONER EVAPORATOR</t>
  </si>
  <si>
    <t>FRAME AND BODY</t>
  </si>
  <si>
    <t xml:space="preserve">FRAME  </t>
  </si>
  <si>
    <t>ARTIC HITCH REBUILD</t>
  </si>
  <si>
    <t>BUCKET REBUILD MAJOR</t>
  </si>
  <si>
    <t>BOOM REPAIR - MAJOR</t>
  </si>
  <si>
    <t>TILT LINK REPAIR - MAJOR</t>
  </si>
  <si>
    <t>POWER TRAIN</t>
  </si>
  <si>
    <t>TRANSMISSION</t>
  </si>
  <si>
    <t>TRANSMISSION PUMP</t>
  </si>
  <si>
    <t>TRANSMISSION COOLER</t>
  </si>
  <si>
    <t>TORQUE CONVERTER</t>
  </si>
  <si>
    <t>TORQUE CONVERTER VALVE &amp; LINES</t>
  </si>
  <si>
    <t>DRIVE SHAFT</t>
  </si>
  <si>
    <t>DIFF OSCILATOR</t>
  </si>
  <si>
    <t>AXLE GP</t>
  </si>
  <si>
    <t>DIFFERENTIAL - FRONT</t>
  </si>
  <si>
    <t>DIFFERENTIAL - REAR</t>
  </si>
  <si>
    <t>POS 1 - FINAL DRIVE</t>
  </si>
  <si>
    <t>POS 2 - FINAL DRIVE</t>
  </si>
  <si>
    <t>POS 3 - FINAL DRIVE</t>
  </si>
  <si>
    <t>POS 4 - FINAL DRIVE</t>
  </si>
  <si>
    <t>BRAKE PUMP</t>
  </si>
  <si>
    <t>POS 1 - BRAKES</t>
  </si>
  <si>
    <t>POS 2 - BRAKES</t>
  </si>
  <si>
    <t>POS 3 - BRAKES</t>
  </si>
  <si>
    <t>POS 4 - BRAKES</t>
  </si>
  <si>
    <t>SERVICE EQUIPMENT</t>
  </si>
  <si>
    <t>Pos 1 Rim OTC6121</t>
  </si>
  <si>
    <t>Pos 2 Rim OTC6124</t>
  </si>
  <si>
    <t>Pos 3 Rim OTC6123</t>
  </si>
  <si>
    <t>Pos 4 Rim OTC4943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</si>
</sst>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64" formatCode="&quot;$&quot;#,##0.00;[Red]\-&quot;$&quot;#,##0.00"/>
    <numFmt numFmtId="165" formatCode="_-&quot;$&quot;* #,##0.00_-;\-&quot;$&quot;* #,##0.00_-;_-&quot;$&quot;* &quot;-&quot;??_-;_-@_-"/>
    <numFmt numFmtId="166" formatCode="_-* #,##0.00_-;\-* #,##0.00_-;_-* &quot;-&quot;??_-;_-@_-"/>
    <numFmt numFmtId="167" formatCode="[$-C09]dd\-mmm\-yy;@"/>
    <numFmt numFmtId="168" formatCode="_-* #,##0_-;\-* #,##0_-;_-* &quot;-&quot;??_-;_-@_-"/>
    <numFmt numFmtId="169" formatCode="[$-409]d\-mmm\-yy;@"/>
    <numFmt numFmtId="170" formatCode="#,##0_ ;\-#,##0\ "/>
    <numFmt numFmtId="171" formatCode="d/mm/yyyy;@"/>
    <numFmt numFmtId="172" formatCode="_-&quot;$&quot;* #,##0_-;\-&quot;$&quot;* #,##0_-;_-&quot;$&quot;* &quot;-&quot;??_-;_-@_-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rgb="FF3F3F76"/>
      <name val="Calibri"/>
      <family val="2"/>
      <scheme val="minor"/>
    </font>
    <font>
      <sz val="10"/>
      <color rgb="FF000000"/>
      <name val="Arial"/>
      <family val="2"/>
    </font>
    <font>
      <sz val="12"/>
      <name val="Calibri"/>
      <family val="2"/>
    </font>
    <font>
      <b/>
      <sz val="12"/>
      <name val="Calibri"/>
      <family val="2"/>
    </font>
    <font>
      <sz val="10"/>
      <name val="Calibri"/>
      <family val="2"/>
    </font>
    <font>
      <u/>
      <sz val="10"/>
      <color theme="10"/>
      <name val="Arial"/>
      <family val="2"/>
    </font>
    <font>
      <b/>
      <sz val="10"/>
      <name val="Calibri"/>
      <family val="2"/>
    </font>
    <font>
      <b/>
      <sz val="10"/>
      <color theme="0"/>
      <name val="Calibri"/>
      <family val="2"/>
    </font>
    <font>
      <sz val="10"/>
      <name val="Calibri"/>
      <family val="2"/>
      <scheme val="minor"/>
    </font>
    <font>
      <sz val="10"/>
      <color rgb="FF000000"/>
      <name val="Times New Roman"/>
      <family val="1"/>
    </font>
  </fonts>
  <fills count="1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4" tint="0.39997558519241921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243746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indexed="13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4">
    <xf numFmtId="0" fontId="0" fillId="0" borderId="0"/>
    <xf numFmtId="0" fontId="2" fillId="0" borderId="0"/>
    <xf numFmtId="0" fontId="1" fillId="0" borderId="0"/>
    <xf numFmtId="166" fontId="2" fillId="0" borderId="0" applyFont="0" applyFill="0" applyBorder="0" applyAlignment="0" applyProtection="0"/>
    <xf numFmtId="0" fontId="4" fillId="0" borderId="0"/>
    <xf numFmtId="9" fontId="1" fillId="0" borderId="0" applyFont="0" applyFill="0" applyBorder="0" applyAlignment="0" applyProtection="0"/>
    <xf numFmtId="0" fontId="3" fillId="2" borderId="4" applyNumberFormat="0" applyAlignment="0" applyProtection="0"/>
    <xf numFmtId="0" fontId="2" fillId="0" borderId="0"/>
    <xf numFmtId="166" fontId="7" fillId="0" borderId="0" applyFont="0" applyFill="0" applyBorder="0" applyAlignment="0" applyProtection="0"/>
    <xf numFmtId="0" fontId="8" fillId="0" borderId="0" applyNumberFormat="0" applyFill="0" applyBorder="0" applyAlignment="0" applyProtection="0"/>
    <xf numFmtId="165" fontId="7" fillId="0" borderId="0" applyFont="0" applyFill="0" applyBorder="0" applyAlignment="0" applyProtection="0"/>
    <xf numFmtId="0" fontId="2" fillId="0" borderId="0" applyBorder="0"/>
    <xf numFmtId="166" fontId="1" fillId="0" borderId="0" applyFont="0" applyFill="0" applyBorder="0" applyAlignment="0" applyProtection="0"/>
    <xf numFmtId="0" fontId="12" fillId="0" borderId="0"/>
  </cellStyleXfs>
  <cellXfs count="104">
    <xf numFmtId="0" fontId="0" fillId="0" borderId="0" xfId="0"/>
    <xf numFmtId="0" fontId="5" fillId="0" borderId="9" xfId="7" applyFont="1" applyBorder="1"/>
    <xf numFmtId="0" fontId="5" fillId="0" borderId="6" xfId="7" applyFont="1" applyBorder="1"/>
    <xf numFmtId="0" fontId="6" fillId="0" borderId="6" xfId="7" applyFont="1" applyBorder="1" applyAlignment="1">
      <alignment horizontal="right"/>
    </xf>
    <xf numFmtId="168" fontId="6" fillId="0" borderId="6" xfId="8" applyNumberFormat="1" applyFont="1" applyBorder="1" applyAlignment="1">
      <alignment wrapText="1"/>
    </xf>
    <xf numFmtId="0" fontId="6" fillId="0" borderId="6" xfId="7" applyFont="1" applyBorder="1"/>
    <xf numFmtId="0" fontId="5" fillId="0" borderId="7" xfId="7" applyFont="1" applyBorder="1" applyAlignment="1">
      <alignment horizontal="center"/>
    </xf>
    <xf numFmtId="0" fontId="5" fillId="0" borderId="0" xfId="7" applyFont="1"/>
    <xf numFmtId="0" fontId="5" fillId="0" borderId="10" xfId="7" applyFont="1" applyBorder="1"/>
    <xf numFmtId="0" fontId="6" fillId="0" borderId="0" xfId="7" applyFont="1" applyAlignment="1">
      <alignment horizontal="right"/>
    </xf>
    <xf numFmtId="0" fontId="5" fillId="0" borderId="11" xfId="7" applyFont="1" applyBorder="1" applyAlignment="1">
      <alignment horizontal="center"/>
    </xf>
    <xf numFmtId="0" fontId="5" fillId="0" borderId="8" xfId="7" applyFont="1" applyBorder="1" applyAlignment="1">
      <alignment horizontal="center"/>
    </xf>
    <xf numFmtId="0" fontId="8" fillId="0" borderId="0" xfId="9"/>
    <xf numFmtId="0" fontId="5" fillId="0" borderId="14" xfId="7" applyFont="1" applyBorder="1" applyAlignment="1">
      <alignment horizontal="center"/>
    </xf>
    <xf numFmtId="0" fontId="9" fillId="0" borderId="0" xfId="7" applyFont="1" applyAlignment="1">
      <alignment horizontal="right"/>
    </xf>
    <xf numFmtId="0" fontId="7" fillId="0" borderId="0" xfId="7" applyFont="1"/>
    <xf numFmtId="0" fontId="5" fillId="0" borderId="17" xfId="7" applyFont="1" applyBorder="1" applyAlignment="1">
      <alignment horizontal="center"/>
    </xf>
    <xf numFmtId="0" fontId="5" fillId="0" borderId="8" xfId="7" applyFont="1" applyBorder="1"/>
    <xf numFmtId="0" fontId="5" fillId="0" borderId="0" xfId="7" applyFont="1" applyAlignment="1">
      <alignment horizontal="right"/>
    </xf>
    <xf numFmtId="15" fontId="5" fillId="0" borderId="0" xfId="7" applyNumberFormat="1" applyFont="1"/>
    <xf numFmtId="0" fontId="7" fillId="3" borderId="0" xfId="7" applyFont="1" applyFill="1"/>
    <xf numFmtId="0" fontId="7" fillId="0" borderId="10" xfId="7" applyFont="1" applyBorder="1"/>
    <xf numFmtId="3" fontId="7" fillId="3" borderId="0" xfId="7" applyNumberFormat="1" applyFont="1" applyFill="1"/>
    <xf numFmtId="169" fontId="7" fillId="0" borderId="0" xfId="7" applyNumberFormat="1" applyFont="1" applyAlignment="1">
      <alignment horizontal="center"/>
    </xf>
    <xf numFmtId="0" fontId="7" fillId="4" borderId="20" xfId="7" applyFont="1" applyFill="1" applyBorder="1"/>
    <xf numFmtId="0" fontId="7" fillId="0" borderId="21" xfId="7" applyFont="1" applyBorder="1" applyAlignment="1">
      <alignment horizontal="left"/>
    </xf>
    <xf numFmtId="170" fontId="7" fillId="0" borderId="21" xfId="7" applyNumberFormat="1" applyFont="1" applyBorder="1"/>
    <xf numFmtId="0" fontId="7" fillId="0" borderId="21" xfId="7" applyFont="1" applyBorder="1"/>
    <xf numFmtId="0" fontId="7" fillId="0" borderId="21" xfId="7" applyFont="1" applyBorder="1" applyAlignment="1">
      <alignment horizontal="center"/>
    </xf>
    <xf numFmtId="0" fontId="7" fillId="0" borderId="22" xfId="7" applyFont="1" applyBorder="1" applyAlignment="1">
      <alignment horizontal="center"/>
    </xf>
    <xf numFmtId="0" fontId="7" fillId="0" borderId="23" xfId="7" applyFont="1" applyBorder="1"/>
    <xf numFmtId="14" fontId="7" fillId="3" borderId="0" xfId="7" applyNumberFormat="1" applyFont="1" applyFill="1"/>
    <xf numFmtId="0" fontId="7" fillId="5" borderId="24" xfId="7" applyFont="1" applyFill="1" applyBorder="1"/>
    <xf numFmtId="0" fontId="7" fillId="0" borderId="0" xfId="7" applyFont="1" applyAlignment="1">
      <alignment horizontal="left"/>
    </xf>
    <xf numFmtId="170" fontId="7" fillId="0" borderId="0" xfId="7" applyNumberFormat="1" applyFont="1" applyAlignment="1">
      <alignment horizontal="right"/>
    </xf>
    <xf numFmtId="0" fontId="7" fillId="0" borderId="0" xfId="7" applyFont="1" applyAlignment="1">
      <alignment horizontal="right"/>
    </xf>
    <xf numFmtId="0" fontId="7" fillId="0" borderId="8" xfId="7" applyFont="1" applyBorder="1"/>
    <xf numFmtId="0" fontId="7" fillId="0" borderId="25" xfId="7" applyFont="1" applyBorder="1"/>
    <xf numFmtId="1" fontId="7" fillId="3" borderId="0" xfId="7" applyNumberFormat="1" applyFont="1" applyFill="1" applyAlignment="1">
      <alignment horizontal="center"/>
    </xf>
    <xf numFmtId="0" fontId="7" fillId="6" borderId="26" xfId="7" applyFont="1" applyFill="1" applyBorder="1"/>
    <xf numFmtId="0" fontId="7" fillId="0" borderId="27" xfId="7" applyFont="1" applyBorder="1" applyAlignment="1">
      <alignment horizontal="left"/>
    </xf>
    <xf numFmtId="0" fontId="7" fillId="0" borderId="27" xfId="7" applyFont="1" applyBorder="1"/>
    <xf numFmtId="0" fontId="7" fillId="0" borderId="27" xfId="7" applyFont="1" applyBorder="1" applyAlignment="1">
      <alignment horizontal="center"/>
    </xf>
    <xf numFmtId="0" fontId="7" fillId="0" borderId="28" xfId="7" applyFont="1" applyBorder="1" applyAlignment="1">
      <alignment horizontal="center"/>
    </xf>
    <xf numFmtId="0" fontId="7" fillId="0" borderId="29" xfId="7" applyFont="1" applyBorder="1"/>
    <xf numFmtId="164" fontId="7" fillId="3" borderId="0" xfId="10" applyNumberFormat="1" applyFont="1" applyFill="1" applyBorder="1" applyAlignment="1">
      <alignment horizontal="center"/>
    </xf>
    <xf numFmtId="170" fontId="7" fillId="3" borderId="0" xfId="10" applyNumberFormat="1" applyFont="1" applyFill="1" applyBorder="1" applyAlignment="1">
      <alignment horizontal="center"/>
    </xf>
    <xf numFmtId="14" fontId="7" fillId="7" borderId="0" xfId="7" applyNumberFormat="1" applyFont="1" applyFill="1"/>
    <xf numFmtId="0" fontId="7" fillId="0" borderId="0" xfId="7" applyFont="1" applyAlignment="1">
      <alignment horizontal="center"/>
    </xf>
    <xf numFmtId="0" fontId="7" fillId="0" borderId="8" xfId="7" applyFont="1" applyBorder="1" applyAlignment="1">
      <alignment horizontal="center"/>
    </xf>
    <xf numFmtId="0" fontId="9" fillId="9" borderId="10" xfId="7" applyFont="1" applyFill="1" applyBorder="1" applyAlignment="1">
      <alignment horizontal="center" wrapText="1"/>
    </xf>
    <xf numFmtId="0" fontId="9" fillId="9" borderId="0" xfId="7" applyFont="1" applyFill="1" applyAlignment="1">
      <alignment horizontal="center" wrapText="1"/>
    </xf>
    <xf numFmtId="168" fontId="9" fillId="9" borderId="0" xfId="8" applyNumberFormat="1" applyFont="1" applyFill="1" applyBorder="1" applyAlignment="1">
      <alignment horizontal="center" wrapText="1"/>
    </xf>
    <xf numFmtId="169" fontId="9" fillId="9" borderId="0" xfId="7" applyNumberFormat="1" applyFont="1" applyFill="1" applyAlignment="1">
      <alignment horizontal="center" wrapText="1"/>
    </xf>
    <xf numFmtId="0" fontId="9" fillId="9" borderId="8" xfId="7" applyFont="1" applyFill="1" applyBorder="1" applyAlignment="1">
      <alignment horizontal="center" wrapText="1"/>
    </xf>
    <xf numFmtId="0" fontId="9" fillId="0" borderId="0" xfId="7" applyFont="1" applyAlignment="1">
      <alignment horizontal="center" wrapText="1"/>
    </xf>
    <xf numFmtId="17" fontId="9" fillId="9" borderId="0" xfId="7" applyNumberFormat="1" applyFont="1" applyFill="1" applyAlignment="1">
      <alignment horizontal="center" wrapText="1"/>
    </xf>
    <xf numFmtId="0" fontId="10" fillId="10" borderId="30" xfId="7" applyFont="1" applyFill="1" applyBorder="1" applyAlignment="1">
      <alignment horizontal="center"/>
    </xf>
    <xf numFmtId="0" fontId="10" fillId="10" borderId="31" xfId="7" applyFont="1" applyFill="1" applyBorder="1" applyAlignment="1">
      <alignment horizontal="center"/>
    </xf>
    <xf numFmtId="0" fontId="10" fillId="10" borderId="31" xfId="7" applyFont="1" applyFill="1" applyBorder="1"/>
    <xf numFmtId="0" fontId="10" fillId="10" borderId="5" xfId="7" applyFont="1" applyFill="1" applyBorder="1"/>
    <xf numFmtId="172" fontId="7" fillId="0" borderId="31" xfId="10" applyNumberFormat="1" applyFont="1" applyBorder="1"/>
    <xf numFmtId="0" fontId="7" fillId="0" borderId="10" xfId="7" applyFont="1" applyBorder="1" applyAlignment="1">
      <alignment horizontal="center"/>
    </xf>
    <xf numFmtId="0" fontId="7" fillId="0" borderId="1" xfId="7" applyFont="1" applyBorder="1" applyAlignment="1">
      <alignment horizontal="center"/>
    </xf>
    <xf numFmtId="168" fontId="7" fillId="0" borderId="1" xfId="8" applyNumberFormat="1" applyFont="1" applyFill="1" applyBorder="1" applyAlignment="1">
      <alignment horizontal="center"/>
    </xf>
    <xf numFmtId="0" fontId="7" fillId="11" borderId="3" xfId="7" applyFont="1" applyFill="1" applyBorder="1" applyAlignment="1">
      <alignment horizontal="center"/>
    </xf>
    <xf numFmtId="167" fontId="7" fillId="11" borderId="3" xfId="7" applyNumberFormat="1" applyFont="1" applyFill="1" applyBorder="1" applyAlignment="1">
      <alignment horizontal="center"/>
    </xf>
    <xf numFmtId="168" fontId="7" fillId="0" borderId="1" xfId="7" applyNumberFormat="1" applyFont="1" applyBorder="1"/>
    <xf numFmtId="167" fontId="7" fillId="0" borderId="1" xfId="7" applyNumberFormat="1" applyFont="1" applyBorder="1" applyAlignment="1">
      <alignment horizontal="center"/>
    </xf>
    <xf numFmtId="1" fontId="11" fillId="0" borderId="1" xfId="11" applyNumberFormat="1" applyFont="1" applyBorder="1" applyAlignment="1">
      <alignment horizontal="center"/>
    </xf>
    <xf numFmtId="0" fontId="7" fillId="0" borderId="5" xfId="7" applyFont="1" applyBorder="1" applyAlignment="1">
      <alignment horizontal="center"/>
    </xf>
    <xf numFmtId="172" fontId="7" fillId="0" borderId="1" xfId="7" applyNumberFormat="1" applyFont="1" applyBorder="1"/>
    <xf numFmtId="172" fontId="7" fillId="0" borderId="1" xfId="10" applyNumberFormat="1" applyFont="1" applyBorder="1"/>
    <xf numFmtId="172" fontId="10" fillId="10" borderId="31" xfId="7" applyNumberFormat="1" applyFont="1" applyFill="1" applyBorder="1"/>
    <xf numFmtId="172" fontId="10" fillId="10" borderId="5" xfId="7" applyNumberFormat="1" applyFont="1" applyFill="1" applyBorder="1"/>
    <xf numFmtId="167" fontId="7" fillId="12" borderId="1" xfId="7" applyNumberFormat="1" applyFont="1" applyFill="1" applyBorder="1" applyAlignment="1">
      <alignment horizontal="center"/>
    </xf>
    <xf numFmtId="0" fontId="10" fillId="10" borderId="6" xfId="7" applyFont="1" applyFill="1" applyBorder="1" applyAlignment="1">
      <alignment horizontal="center"/>
    </xf>
    <xf numFmtId="0" fontId="10" fillId="10" borderId="0" xfId="7" applyFont="1" applyFill="1" applyAlignment="1">
      <alignment horizontal="center"/>
    </xf>
    <xf numFmtId="0" fontId="10" fillId="10" borderId="6" xfId="7" applyFont="1" applyFill="1" applyBorder="1"/>
    <xf numFmtId="168" fontId="7" fillId="0" borderId="1" xfId="8" applyNumberFormat="1" applyFont="1" applyBorder="1" applyAlignment="1">
      <alignment horizontal="center"/>
    </xf>
    <xf numFmtId="0" fontId="10" fillId="10" borderId="0" xfId="7" applyFont="1" applyFill="1"/>
    <xf numFmtId="0" fontId="7" fillId="0" borderId="9" xfId="7" applyFont="1" applyBorder="1" applyAlignment="1">
      <alignment horizontal="center"/>
    </xf>
    <xf numFmtId="0" fontId="7" fillId="0" borderId="7" xfId="7" applyFont="1" applyBorder="1"/>
    <xf numFmtId="0" fontId="7" fillId="0" borderId="32" xfId="7" applyFont="1" applyBorder="1" applyAlignment="1">
      <alignment horizontal="center"/>
    </xf>
    <xf numFmtId="0" fontId="7" fillId="0" borderId="2" xfId="7" applyFont="1" applyBorder="1"/>
    <xf numFmtId="168" fontId="7" fillId="0" borderId="0" xfId="8" applyNumberFormat="1" applyFont="1" applyAlignment="1">
      <alignment horizontal="center"/>
    </xf>
    <xf numFmtId="0" fontId="9" fillId="0" borderId="0" xfId="7" applyFont="1"/>
    <xf numFmtId="168" fontId="9" fillId="0" borderId="0" xfId="8" applyNumberFormat="1" applyFont="1" applyAlignment="1">
      <alignment horizontal="center"/>
    </xf>
    <xf numFmtId="169" fontId="9" fillId="0" borderId="0" xfId="7" applyNumberFormat="1" applyFont="1" applyAlignment="1">
      <alignment horizontal="center"/>
    </xf>
    <xf numFmtId="0" fontId="9" fillId="0" borderId="0" xfId="7" applyFont="1" applyAlignment="1">
      <alignment horizontal="center"/>
    </xf>
    <xf numFmtId="0" fontId="9" fillId="13" borderId="0" xfId="7" applyFont="1" applyFill="1" applyAlignment="1">
      <alignment horizontal="center"/>
    </xf>
    <xf numFmtId="172" fontId="9" fillId="13" borderId="0" xfId="7" applyNumberFormat="1" applyFont="1" applyFill="1"/>
    <xf numFmtId="172" fontId="9" fillId="0" borderId="0" xfId="7" applyNumberFormat="1" applyFont="1"/>
    <xf numFmtId="171" fontId="9" fillId="0" borderId="0" xfId="7" applyNumberFormat="1" applyFont="1" applyAlignment="1">
      <alignment horizontal="right"/>
    </xf>
    <xf numFmtId="0" fontId="6" fillId="8" borderId="0" xfId="7" applyFont="1" applyFill="1" applyAlignment="1">
      <alignment horizontal="center"/>
    </xf>
    <xf numFmtId="168" fontId="6" fillId="3" borderId="6" xfId="8" applyNumberFormat="1" applyFont="1" applyFill="1" applyBorder="1" applyAlignment="1">
      <alignment horizontal="center" wrapText="1"/>
    </xf>
    <xf numFmtId="168" fontId="6" fillId="3" borderId="0" xfId="8" applyNumberFormat="1" applyFont="1" applyFill="1" applyBorder="1" applyAlignment="1">
      <alignment horizontal="center"/>
    </xf>
    <xf numFmtId="0" fontId="5" fillId="0" borderId="12" xfId="7" applyFont="1" applyBorder="1" applyAlignment="1">
      <alignment horizontal="left"/>
    </xf>
    <xf numFmtId="0" fontId="5" fillId="0" borderId="13" xfId="7" applyFont="1" applyBorder="1" applyAlignment="1">
      <alignment horizontal="left"/>
    </xf>
    <xf numFmtId="1" fontId="6" fillId="3" borderId="0" xfId="8" applyNumberFormat="1" applyFont="1" applyFill="1" applyBorder="1" applyAlignment="1">
      <alignment horizontal="center"/>
    </xf>
    <xf numFmtId="0" fontId="5" fillId="0" borderId="15" xfId="7" applyFont="1" applyBorder="1" applyAlignment="1">
      <alignment horizontal="left"/>
    </xf>
    <xf numFmtId="0" fontId="5" fillId="0" borderId="16" xfId="7" applyFont="1" applyBorder="1" applyAlignment="1">
      <alignment horizontal="left"/>
    </xf>
    <xf numFmtId="0" fontId="5" fillId="0" borderId="18" xfId="7" applyFont="1" applyBorder="1" applyAlignment="1">
      <alignment horizontal="left"/>
    </xf>
    <xf numFmtId="0" fontId="5" fillId="0" borderId="19" xfId="7" applyFont="1" applyBorder="1" applyAlignment="1">
      <alignment horizontal="left"/>
    </xf>
  </cellXfs>
  <cellStyles count="14">
    <cellStyle name="Comma 2" xfId="3" xr:uid="{00000000-0005-0000-0000-000000000000}"/>
    <cellStyle name="Comma 2 2" xfId="8" xr:uid="{FAC3D6EA-BD63-4FE0-B0AE-164D25066945}"/>
    <cellStyle name="Comma 3" xfId="12" xr:uid="{F8795385-28A6-4D6E-87FA-348B7E27DDA8}"/>
    <cellStyle name="Currency 2" xfId="10" xr:uid="{CAC4C21A-6393-4313-80BC-043B00DF6BFD}"/>
    <cellStyle name="Hyperlink 2" xfId="9" xr:uid="{2CB2683B-4CE0-4084-85BE-F0B5BBB76DB0}"/>
    <cellStyle name="Input 2" xfId="6" xr:uid="{00000000-0005-0000-0000-000002000000}"/>
    <cellStyle name="Normal" xfId="0" builtinId="0"/>
    <cellStyle name="Normal 2" xfId="1" xr:uid="{00000000-0005-0000-0000-000004000000}"/>
    <cellStyle name="Normal 2 2 2" xfId="13" xr:uid="{B46EB6ED-AD1C-4269-8DBA-732492962177}"/>
    <cellStyle name="Normal 3" xfId="2" xr:uid="{00000000-0005-0000-0000-000005000000}"/>
    <cellStyle name="Normal 33 2" xfId="4" xr:uid="{00000000-0005-0000-0000-000006000000}"/>
    <cellStyle name="Normal 4" xfId="11" xr:uid="{1757CB93-EEE9-4C37-9B33-F812F992DC4E}"/>
    <cellStyle name="Normal_Working Component History" xfId="7" xr:uid="{198F61C3-3F39-40BF-A934-CC15C209C338}"/>
    <cellStyle name="Percent 2" xfId="5" xr:uid="{00000000-0005-0000-0000-000007000000}"/>
  </cellStyles>
  <dxfs count="6">
    <dxf>
      <font>
        <b/>
        <i val="0"/>
        <condense val="0"/>
        <extend val="0"/>
      </font>
      <fill>
        <patternFill>
          <bgColor indexed="11"/>
        </patternFill>
      </fill>
    </dxf>
    <dxf>
      <font>
        <b/>
        <i val="0"/>
        <condense val="0"/>
        <extend val="0"/>
      </font>
      <fill>
        <patternFill>
          <bgColor indexed="10"/>
        </patternFill>
      </fill>
    </dxf>
    <dxf>
      <font>
        <b/>
        <i val="0"/>
        <condense val="0"/>
        <extend val="0"/>
      </font>
      <fill>
        <patternFill>
          <bgColor rgb="FFFFC000"/>
        </patternFill>
      </fill>
    </dxf>
    <dxf>
      <font>
        <b val="0"/>
        <i val="0"/>
        <condense val="0"/>
        <extend val="0"/>
      </font>
      <fill>
        <patternFill>
          <bgColor indexed="11"/>
        </patternFill>
      </fill>
    </dxf>
    <dxf>
      <font>
        <b/>
        <i val="0"/>
        <condense val="0"/>
        <extend val="0"/>
      </font>
      <fill>
        <patternFill>
          <bgColor rgb="FFFFC000"/>
        </patternFill>
      </fill>
    </dxf>
    <dxf>
      <font>
        <b/>
        <i val="0"/>
        <condense val="0"/>
        <extend val="0"/>
      </font>
      <fill>
        <patternFill>
          <bgColor indexed="1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njordan\AppData\Local\Microsoft\Windows\INetCache\Content.Outlook\NNJ5273U\WORX%20Asset%20Component%20Tracker.xlsx" TargetMode="External"/><Relationship Id="rId1" Type="http://schemas.openxmlformats.org/officeDocument/2006/relationships/externalLinkPath" Target="/Users/njordan/AppData/Local/Microsoft/Windows/INetCache/Content.Outlook/NNJ5273U/WORX%20Asset%20Component%20Tracker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X-Hire Machine Tracking"/>
      <sheetName val="Component Tracker"/>
      <sheetName val="Asset Current Hours"/>
      <sheetName val="DT3001"/>
      <sheetName val="AD1001"/>
      <sheetName val="AD1002"/>
      <sheetName val="AD1003"/>
      <sheetName val="AD1004"/>
      <sheetName val="AD1005"/>
      <sheetName val="AD1006"/>
      <sheetName val="AD1007"/>
      <sheetName val="AD1008"/>
      <sheetName val="DT3002"/>
      <sheetName val="DT3003"/>
      <sheetName val="DT3004"/>
      <sheetName val="DT3005"/>
      <sheetName val="DT3006"/>
      <sheetName val="DT3007"/>
      <sheetName val="DT3008"/>
      <sheetName val="DT3009"/>
      <sheetName val="DT3011"/>
      <sheetName val="DT3012"/>
      <sheetName val="DT3013"/>
      <sheetName val="DT3014"/>
      <sheetName val="DT3015"/>
      <sheetName val="DT3016"/>
      <sheetName val="DT3017"/>
      <sheetName val="DT3018"/>
      <sheetName val="DT3019"/>
      <sheetName val="DT3020"/>
      <sheetName val="DT3021"/>
      <sheetName val="DT3022"/>
      <sheetName val="DT4001"/>
      <sheetName val="DT4002"/>
      <sheetName val="DZ2001"/>
      <sheetName val="DZ2002"/>
      <sheetName val="DZ2003"/>
      <sheetName val="DZ2004"/>
      <sheetName val="DZ2005"/>
      <sheetName val="DZ2006"/>
      <sheetName val="DZ2008"/>
      <sheetName val="DZ2007"/>
      <sheetName val="DZ3001"/>
      <sheetName val="DZ3002"/>
      <sheetName val="DZ3003"/>
      <sheetName val="DZ3004"/>
      <sheetName val="DZ3005"/>
      <sheetName val="DZ3006"/>
      <sheetName val="DZ3007"/>
      <sheetName val="DZ3008"/>
      <sheetName val="DZ3009"/>
      <sheetName val="EX1001"/>
      <sheetName val="EX1002"/>
      <sheetName val="EX1003"/>
      <sheetName val="EX1004"/>
      <sheetName val="EX1005"/>
      <sheetName val="EX1006"/>
      <sheetName val="EX1007"/>
      <sheetName val="EX1008"/>
      <sheetName val="EX1009"/>
      <sheetName val="EX1010"/>
      <sheetName val="EX1011"/>
      <sheetName val="EX3001"/>
      <sheetName val="EX1012"/>
      <sheetName val="EX1013"/>
      <sheetName val="EXX101"/>
      <sheetName val="EXX102"/>
      <sheetName val="EX2001"/>
      <sheetName val="EX3002"/>
      <sheetName val="EX413"/>
      <sheetName val="GR001"/>
      <sheetName val="GR1002"/>
      <sheetName val="GR003"/>
      <sheetName val="EX3003"/>
      <sheetName val="EX3004"/>
      <sheetName val="EX3005"/>
      <sheetName val="EX4001"/>
      <sheetName val="GR1005"/>
      <sheetName val="GRX1001"/>
      <sheetName val="GRX1002"/>
      <sheetName val="GRX1003"/>
      <sheetName val="GRX1004"/>
      <sheetName val="GRX1007"/>
      <sheetName val="GRX1008"/>
      <sheetName val="GRX1009"/>
      <sheetName val="GRX1010"/>
      <sheetName val="ITX101"/>
      <sheetName val="ITX102"/>
      <sheetName val="WC3001"/>
      <sheetName val="WC3002"/>
      <sheetName val="WL1002"/>
      <sheetName val="WL1003"/>
      <sheetName val="WL1004"/>
      <sheetName val="WL2002"/>
      <sheetName val="WL2003"/>
      <sheetName val="WL3001"/>
      <sheetName val="WL3002"/>
      <sheetName val="WLX102"/>
      <sheetName val="WL192"/>
      <sheetName val="WC302"/>
      <sheetName val="WL187"/>
      <sheetName val="Sheet1"/>
      <sheetName val="Sheet2"/>
      <sheetName val="Backup"/>
    </sheetNames>
    <sheetDataSet>
      <sheetData sheetId="0"/>
      <sheetData sheetId="1"/>
      <sheetData sheetId="2">
        <row r="6">
          <cell r="A6" t="str">
            <v>Fleet #</v>
          </cell>
          <cell r="B6" t="str">
            <v>Status</v>
          </cell>
          <cell r="C6" t="str">
            <v>Type</v>
          </cell>
          <cell r="D6" t="str">
            <v>Make</v>
          </cell>
          <cell r="E6" t="str">
            <v>Model</v>
          </cell>
          <cell r="F6" t="str">
            <v>Serial Number</v>
          </cell>
          <cell r="G6" t="str">
            <v>Owner</v>
          </cell>
          <cell r="H6" t="str">
            <v>Year</v>
          </cell>
          <cell r="I6" t="str">
            <v>Client</v>
          </cell>
          <cell r="J6" t="str">
            <v>Rate PH</v>
          </cell>
          <cell r="K6" t="str">
            <v>Min Hrs</v>
          </cell>
          <cell r="L6" t="str">
            <v>Current hrs</v>
          </cell>
          <cell r="M6" t="str">
            <v>Date of HRS</v>
          </cell>
        </row>
        <row r="7">
          <cell r="A7" t="str">
            <v>DT3001</v>
          </cell>
          <cell r="B7" t="str">
            <v>SOLD</v>
          </cell>
          <cell r="C7" t="str">
            <v>DT</v>
          </cell>
          <cell r="D7" t="str">
            <v>CAT</v>
          </cell>
          <cell r="E7" t="str">
            <v>777D</v>
          </cell>
          <cell r="F7" t="str">
            <v>3PR01123</v>
          </cell>
          <cell r="G7" t="str">
            <v>Worx</v>
          </cell>
          <cell r="H7">
            <v>1999</v>
          </cell>
          <cell r="J7">
            <v>100</v>
          </cell>
          <cell r="K7">
            <v>50</v>
          </cell>
          <cell r="L7">
            <v>23233.13</v>
          </cell>
          <cell r="M7">
            <v>44708</v>
          </cell>
        </row>
        <row r="8">
          <cell r="A8" t="str">
            <v>DT3002</v>
          </cell>
          <cell r="B8" t="str">
            <v>On Hire</v>
          </cell>
          <cell r="C8" t="str">
            <v>DT</v>
          </cell>
          <cell r="D8" t="str">
            <v>CAT</v>
          </cell>
          <cell r="E8" t="str">
            <v>777G</v>
          </cell>
          <cell r="F8" t="str">
            <v>TNM00510</v>
          </cell>
          <cell r="G8" t="str">
            <v>Worx</v>
          </cell>
          <cell r="H8">
            <v>2012</v>
          </cell>
          <cell r="I8" t="str">
            <v>Agile</v>
          </cell>
          <cell r="J8">
            <v>130</v>
          </cell>
          <cell r="K8">
            <v>250</v>
          </cell>
          <cell r="L8">
            <v>25523</v>
          </cell>
          <cell r="M8">
            <v>45636</v>
          </cell>
        </row>
        <row r="9">
          <cell r="A9" t="str">
            <v>DT3003</v>
          </cell>
          <cell r="B9" t="str">
            <v>On Hire</v>
          </cell>
          <cell r="C9" t="str">
            <v>DT</v>
          </cell>
          <cell r="D9" t="str">
            <v>CAT</v>
          </cell>
          <cell r="E9" t="str">
            <v>777G</v>
          </cell>
          <cell r="F9" t="str">
            <v>TNM00528</v>
          </cell>
          <cell r="G9" t="str">
            <v>Worx</v>
          </cell>
          <cell r="H9">
            <v>2012</v>
          </cell>
          <cell r="I9" t="str">
            <v xml:space="preserve">MLG St Ives </v>
          </cell>
          <cell r="J9">
            <v>130</v>
          </cell>
          <cell r="K9">
            <v>250</v>
          </cell>
          <cell r="L9">
            <v>26174</v>
          </cell>
          <cell r="M9">
            <v>45636</v>
          </cell>
        </row>
        <row r="10">
          <cell r="A10" t="str">
            <v>DT3004</v>
          </cell>
          <cell r="B10" t="str">
            <v>On Hire</v>
          </cell>
          <cell r="C10" t="str">
            <v>DT</v>
          </cell>
          <cell r="D10" t="str">
            <v>CAT</v>
          </cell>
          <cell r="E10" t="str">
            <v>777F</v>
          </cell>
          <cell r="F10" t="str">
            <v>JRP00406</v>
          </cell>
          <cell r="G10" t="str">
            <v>Worx</v>
          </cell>
          <cell r="H10">
            <v>2007</v>
          </cell>
          <cell r="I10" t="str">
            <v>BMD</v>
          </cell>
          <cell r="J10">
            <v>110</v>
          </cell>
          <cell r="K10">
            <v>400</v>
          </cell>
          <cell r="L10">
            <v>35593</v>
          </cell>
          <cell r="M10">
            <v>45636</v>
          </cell>
        </row>
        <row r="11">
          <cell r="A11" t="str">
            <v>DT3005</v>
          </cell>
          <cell r="B11" t="str">
            <v>Off Hire</v>
          </cell>
          <cell r="C11" t="str">
            <v>DT</v>
          </cell>
          <cell r="D11" t="str">
            <v>CAT</v>
          </cell>
          <cell r="E11" t="str">
            <v>777F</v>
          </cell>
          <cell r="F11" t="str">
            <v>JRP00354</v>
          </cell>
          <cell r="G11" t="str">
            <v>Worx</v>
          </cell>
          <cell r="H11">
            <v>2007</v>
          </cell>
          <cell r="I11" t="str">
            <v xml:space="preserve">Worx Kalgoorlie </v>
          </cell>
          <cell r="J11">
            <v>110</v>
          </cell>
          <cell r="K11">
            <v>400</v>
          </cell>
          <cell r="L11">
            <v>32377</v>
          </cell>
          <cell r="M11">
            <v>45636</v>
          </cell>
        </row>
        <row r="12">
          <cell r="A12" t="str">
            <v>DT3006</v>
          </cell>
          <cell r="B12" t="str">
            <v>On Hire</v>
          </cell>
          <cell r="C12" t="str">
            <v>DT</v>
          </cell>
          <cell r="D12" t="str">
            <v>CAT</v>
          </cell>
          <cell r="E12" t="str">
            <v>777G</v>
          </cell>
          <cell r="F12" t="str">
            <v>TNM00779</v>
          </cell>
          <cell r="G12" t="str">
            <v>Worx</v>
          </cell>
          <cell r="H12">
            <v>2014</v>
          </cell>
          <cell r="I12" t="str">
            <v>Agile</v>
          </cell>
          <cell r="L12">
            <v>26577</v>
          </cell>
          <cell r="M12">
            <v>45636</v>
          </cell>
        </row>
        <row r="13">
          <cell r="A13" t="str">
            <v>DT3007</v>
          </cell>
          <cell r="B13" t="str">
            <v>On Hire</v>
          </cell>
          <cell r="C13" t="str">
            <v>DT</v>
          </cell>
          <cell r="D13" t="str">
            <v>CAT</v>
          </cell>
          <cell r="E13" t="str">
            <v>777G</v>
          </cell>
          <cell r="F13" t="str">
            <v>TNM00781</v>
          </cell>
          <cell r="G13" t="str">
            <v>Worx</v>
          </cell>
          <cell r="H13">
            <v>2014</v>
          </cell>
          <cell r="I13" t="str">
            <v>Agile</v>
          </cell>
          <cell r="L13">
            <v>35039</v>
          </cell>
          <cell r="M13">
            <v>45636</v>
          </cell>
        </row>
        <row r="14">
          <cell r="A14" t="str">
            <v>DT3008</v>
          </cell>
          <cell r="B14" t="str">
            <v>On Hire</v>
          </cell>
          <cell r="C14" t="str">
            <v>DT</v>
          </cell>
          <cell r="D14" t="str">
            <v>CAT</v>
          </cell>
          <cell r="E14" t="str">
            <v>777G</v>
          </cell>
          <cell r="F14" t="str">
            <v>TNM00782</v>
          </cell>
          <cell r="G14" t="str">
            <v>Worx</v>
          </cell>
          <cell r="H14">
            <v>2014</v>
          </cell>
          <cell r="I14" t="str">
            <v>Agile</v>
          </cell>
          <cell r="L14">
            <v>36572</v>
          </cell>
          <cell r="M14">
            <v>45636</v>
          </cell>
        </row>
        <row r="15">
          <cell r="A15" t="str">
            <v>DT3009</v>
          </cell>
          <cell r="B15" t="str">
            <v>On Hire</v>
          </cell>
          <cell r="C15" t="str">
            <v>DT</v>
          </cell>
          <cell r="D15" t="str">
            <v>CAT</v>
          </cell>
          <cell r="E15" t="str">
            <v>777G</v>
          </cell>
          <cell r="F15" t="str">
            <v>TNM00844</v>
          </cell>
          <cell r="G15" t="str">
            <v>Worx</v>
          </cell>
          <cell r="H15">
            <v>2015</v>
          </cell>
          <cell r="I15" t="str">
            <v>Agile</v>
          </cell>
          <cell r="L15">
            <v>35032</v>
          </cell>
          <cell r="M15">
            <v>45636</v>
          </cell>
        </row>
        <row r="16">
          <cell r="A16" t="str">
            <v>DT3010</v>
          </cell>
          <cell r="B16" t="str">
            <v>On Hire</v>
          </cell>
          <cell r="C16" t="str">
            <v>DT</v>
          </cell>
          <cell r="D16" t="str">
            <v>CAT</v>
          </cell>
          <cell r="E16" t="str">
            <v>777F</v>
          </cell>
          <cell r="F16" t="str">
            <v>JRP02257</v>
          </cell>
          <cell r="G16" t="str">
            <v>Worx</v>
          </cell>
          <cell r="H16">
            <v>2010</v>
          </cell>
          <cell r="I16" t="str">
            <v>BMD</v>
          </cell>
          <cell r="L16">
            <v>18264</v>
          </cell>
          <cell r="M16">
            <v>45636</v>
          </cell>
        </row>
        <row r="17">
          <cell r="A17" t="str">
            <v>DT3011</v>
          </cell>
          <cell r="B17" t="str">
            <v>On Hire</v>
          </cell>
          <cell r="C17" t="str">
            <v>DT</v>
          </cell>
          <cell r="D17" t="str">
            <v>CAT</v>
          </cell>
          <cell r="E17" t="str">
            <v>777F</v>
          </cell>
          <cell r="F17" t="str">
            <v>JRP02113</v>
          </cell>
          <cell r="G17" t="str">
            <v>Worx</v>
          </cell>
          <cell r="H17">
            <v>2009</v>
          </cell>
          <cell r="I17" t="str">
            <v>BMD</v>
          </cell>
          <cell r="L17">
            <v>24981</v>
          </cell>
          <cell r="M17">
            <v>45636</v>
          </cell>
        </row>
        <row r="18">
          <cell r="A18" t="str">
            <v>DT3012</v>
          </cell>
          <cell r="B18" t="str">
            <v>On Hire</v>
          </cell>
          <cell r="C18" t="str">
            <v>DT</v>
          </cell>
          <cell r="D18" t="str">
            <v>CAT</v>
          </cell>
          <cell r="E18" t="str">
            <v>777F</v>
          </cell>
          <cell r="F18" t="str">
            <v>JRP02110</v>
          </cell>
          <cell r="G18" t="str">
            <v>Worx</v>
          </cell>
          <cell r="H18">
            <v>2009</v>
          </cell>
          <cell r="I18" t="str">
            <v>BMD</v>
          </cell>
          <cell r="L18">
            <v>24981</v>
          </cell>
          <cell r="M18">
            <v>45636</v>
          </cell>
        </row>
        <row r="19">
          <cell r="A19" t="str">
            <v>DT3013</v>
          </cell>
          <cell r="B19" t="str">
            <v>On Hire</v>
          </cell>
          <cell r="C19" t="str">
            <v>DT</v>
          </cell>
          <cell r="D19" t="str">
            <v>CAT</v>
          </cell>
          <cell r="E19" t="str">
            <v>777F</v>
          </cell>
          <cell r="F19" t="str">
            <v>JRP01003</v>
          </cell>
          <cell r="G19" t="str">
            <v>Worx</v>
          </cell>
          <cell r="H19">
            <v>2008</v>
          </cell>
          <cell r="I19" t="str">
            <v>BMD</v>
          </cell>
          <cell r="L19">
            <v>31594</v>
          </cell>
          <cell r="M19">
            <v>45636</v>
          </cell>
        </row>
        <row r="20">
          <cell r="A20" t="str">
            <v>DT3014</v>
          </cell>
          <cell r="B20" t="str">
            <v>On Hire</v>
          </cell>
          <cell r="C20" t="str">
            <v>DT</v>
          </cell>
          <cell r="D20" t="str">
            <v>CAT</v>
          </cell>
          <cell r="E20" t="str">
            <v>777G</v>
          </cell>
          <cell r="F20" t="str">
            <v>TNM00440</v>
          </cell>
          <cell r="G20" t="str">
            <v>Worx</v>
          </cell>
          <cell r="H20">
            <v>2012</v>
          </cell>
          <cell r="I20" t="str">
            <v xml:space="preserve">MLG St Ives </v>
          </cell>
          <cell r="L20">
            <v>34267</v>
          </cell>
          <cell r="M20">
            <v>45636</v>
          </cell>
        </row>
        <row r="21">
          <cell r="A21" t="str">
            <v>DT3015</v>
          </cell>
          <cell r="B21" t="str">
            <v>On Hire</v>
          </cell>
          <cell r="C21" t="str">
            <v>DT</v>
          </cell>
          <cell r="D21" t="str">
            <v>CAT</v>
          </cell>
          <cell r="E21" t="str">
            <v>777G</v>
          </cell>
          <cell r="F21" t="str">
            <v>TNM00149</v>
          </cell>
          <cell r="G21" t="str">
            <v>Worx</v>
          </cell>
          <cell r="H21">
            <v>2012</v>
          </cell>
          <cell r="I21" t="str">
            <v xml:space="preserve">MLG St Ives </v>
          </cell>
          <cell r="L21">
            <v>31366</v>
          </cell>
          <cell r="M21">
            <v>45636</v>
          </cell>
        </row>
        <row r="22">
          <cell r="A22" t="str">
            <v>DT3016</v>
          </cell>
          <cell r="B22" t="str">
            <v>On Hire</v>
          </cell>
          <cell r="C22" t="str">
            <v>DT</v>
          </cell>
          <cell r="D22" t="str">
            <v>CAT</v>
          </cell>
          <cell r="E22" t="str">
            <v>777G</v>
          </cell>
          <cell r="F22" t="str">
            <v>TNM00715</v>
          </cell>
          <cell r="G22" t="str">
            <v>Worx</v>
          </cell>
          <cell r="H22">
            <v>2013</v>
          </cell>
          <cell r="I22" t="str">
            <v xml:space="preserve">MLG St Ives </v>
          </cell>
          <cell r="L22">
            <v>29986</v>
          </cell>
          <cell r="M22">
            <v>45636</v>
          </cell>
        </row>
        <row r="23">
          <cell r="A23" t="str">
            <v>DT3017</v>
          </cell>
          <cell r="B23" t="str">
            <v>On Hire</v>
          </cell>
          <cell r="C23" t="str">
            <v>DT</v>
          </cell>
          <cell r="D23" t="str">
            <v>CAT</v>
          </cell>
          <cell r="E23" t="str">
            <v>777G</v>
          </cell>
          <cell r="F23" t="str">
            <v>TNM00438</v>
          </cell>
          <cell r="G23" t="str">
            <v>Worx</v>
          </cell>
          <cell r="H23">
            <v>2012</v>
          </cell>
          <cell r="I23" t="str">
            <v xml:space="preserve">MLG St Ives </v>
          </cell>
          <cell r="L23">
            <v>33953</v>
          </cell>
          <cell r="M23">
            <v>45636</v>
          </cell>
        </row>
        <row r="24">
          <cell r="A24" t="str">
            <v>DT3018</v>
          </cell>
          <cell r="B24" t="str">
            <v>On Hire</v>
          </cell>
          <cell r="C24" t="str">
            <v>DT</v>
          </cell>
          <cell r="D24" t="str">
            <v>CAT</v>
          </cell>
          <cell r="E24" t="str">
            <v>777G</v>
          </cell>
          <cell r="F24" t="str">
            <v>TNM00714</v>
          </cell>
          <cell r="G24" t="str">
            <v>Worx</v>
          </cell>
          <cell r="H24">
            <v>2013</v>
          </cell>
          <cell r="I24" t="str">
            <v xml:space="preserve">MLG St Ives </v>
          </cell>
          <cell r="L24">
            <v>37501</v>
          </cell>
          <cell r="M24">
            <v>45636</v>
          </cell>
        </row>
        <row r="25">
          <cell r="A25" t="str">
            <v>DT3019</v>
          </cell>
          <cell r="B25" t="str">
            <v>On Hire</v>
          </cell>
          <cell r="C25" t="str">
            <v>DT</v>
          </cell>
          <cell r="D25" t="str">
            <v>CAT</v>
          </cell>
          <cell r="E25" t="str">
            <v>777G</v>
          </cell>
          <cell r="F25" t="str">
            <v>TNM00831</v>
          </cell>
          <cell r="G25" t="str">
            <v>Worx</v>
          </cell>
          <cell r="H25">
            <v>2015</v>
          </cell>
          <cell r="I25" t="str">
            <v xml:space="preserve">MLG St Ives </v>
          </cell>
          <cell r="L25">
            <v>28481</v>
          </cell>
          <cell r="M25">
            <v>45636</v>
          </cell>
        </row>
        <row r="26">
          <cell r="A26" t="str">
            <v>DT3020</v>
          </cell>
          <cell r="B26" t="str">
            <v>On Hire</v>
          </cell>
          <cell r="C26" t="str">
            <v>DT</v>
          </cell>
          <cell r="D26" t="str">
            <v>CAT</v>
          </cell>
          <cell r="E26" t="str">
            <v>777F</v>
          </cell>
          <cell r="F26" t="str">
            <v>JRP02613</v>
          </cell>
          <cell r="G26" t="str">
            <v>Worx</v>
          </cell>
          <cell r="H26">
            <v>2011</v>
          </cell>
          <cell r="I26" t="str">
            <v xml:space="preserve">MLG St Ives </v>
          </cell>
          <cell r="L26">
            <v>21024</v>
          </cell>
          <cell r="M26">
            <v>45636</v>
          </cell>
        </row>
        <row r="27">
          <cell r="A27" t="str">
            <v>DT3021</v>
          </cell>
          <cell r="B27" t="str">
            <v>NEW</v>
          </cell>
          <cell r="C27" t="str">
            <v>DT</v>
          </cell>
          <cell r="D27" t="str">
            <v>CAT</v>
          </cell>
          <cell r="E27" t="str">
            <v>777F</v>
          </cell>
          <cell r="F27" t="str">
            <v>JRP00361</v>
          </cell>
          <cell r="G27" t="str">
            <v>Worx</v>
          </cell>
          <cell r="H27">
            <v>2007</v>
          </cell>
          <cell r="I27" t="str">
            <v>Worx Perth WS</v>
          </cell>
        </row>
        <row r="28">
          <cell r="A28" t="str">
            <v>DT3022</v>
          </cell>
          <cell r="B28" t="str">
            <v>NEW</v>
          </cell>
          <cell r="C28" t="str">
            <v>DT</v>
          </cell>
          <cell r="D28" t="str">
            <v>CAT</v>
          </cell>
          <cell r="E28" t="str">
            <v>777F</v>
          </cell>
          <cell r="F28" t="str">
            <v>JRP00932</v>
          </cell>
          <cell r="G28" t="str">
            <v>Worx</v>
          </cell>
          <cell r="H28">
            <v>2007</v>
          </cell>
          <cell r="I28" t="str">
            <v>Worx Perth WS</v>
          </cell>
        </row>
        <row r="30">
          <cell r="A30" t="str">
            <v>DT4001</v>
          </cell>
          <cell r="B30" t="str">
            <v>On Hire</v>
          </cell>
          <cell r="C30" t="str">
            <v>DT</v>
          </cell>
          <cell r="D30" t="str">
            <v>CAT</v>
          </cell>
          <cell r="E30" t="str">
            <v>785D</v>
          </cell>
          <cell r="F30" t="str">
            <v>MSY00601</v>
          </cell>
          <cell r="G30" t="str">
            <v>Worx</v>
          </cell>
          <cell r="I30" t="str">
            <v>Norton - Paddington</v>
          </cell>
          <cell r="L30">
            <v>26212</v>
          </cell>
          <cell r="M30">
            <v>45636</v>
          </cell>
        </row>
        <row r="31">
          <cell r="A31" t="str">
            <v>DT4002</v>
          </cell>
          <cell r="B31" t="str">
            <v>On Hire</v>
          </cell>
          <cell r="C31" t="str">
            <v>DT</v>
          </cell>
          <cell r="D31" t="str">
            <v>CAT</v>
          </cell>
          <cell r="E31" t="str">
            <v>785D</v>
          </cell>
          <cell r="F31" t="str">
            <v>MSY00649</v>
          </cell>
          <cell r="G31" t="str">
            <v>Worx</v>
          </cell>
          <cell r="I31" t="str">
            <v>Norton - Paddington</v>
          </cell>
          <cell r="L31">
            <v>21946</v>
          </cell>
          <cell r="M31">
            <v>45636</v>
          </cell>
        </row>
        <row r="33">
          <cell r="A33" t="str">
            <v>AD1001</v>
          </cell>
          <cell r="B33" t="str">
            <v>On Hire</v>
          </cell>
          <cell r="C33" t="str">
            <v>AD</v>
          </cell>
          <cell r="D33" t="str">
            <v>Komatsu</v>
          </cell>
          <cell r="E33" t="str">
            <v>HM400-3MO</v>
          </cell>
          <cell r="F33">
            <v>5853</v>
          </cell>
          <cell r="G33" t="str">
            <v>Worx</v>
          </cell>
          <cell r="H33">
            <v>2024</v>
          </cell>
          <cell r="I33" t="str">
            <v>Eastern Guruma</v>
          </cell>
          <cell r="J33">
            <v>140</v>
          </cell>
          <cell r="K33">
            <v>200</v>
          </cell>
          <cell r="L33">
            <v>1397</v>
          </cell>
          <cell r="M33">
            <v>45636</v>
          </cell>
        </row>
        <row r="34">
          <cell r="A34" t="str">
            <v>AD1002</v>
          </cell>
          <cell r="B34" t="str">
            <v>On Hire</v>
          </cell>
          <cell r="C34" t="str">
            <v>AD</v>
          </cell>
          <cell r="D34" t="str">
            <v>Komatsu</v>
          </cell>
          <cell r="E34" t="str">
            <v>HM400-3MO</v>
          </cell>
          <cell r="F34">
            <v>5854</v>
          </cell>
          <cell r="G34" t="str">
            <v>Worx</v>
          </cell>
          <cell r="H34">
            <v>2024</v>
          </cell>
          <cell r="I34" t="str">
            <v>Eastern Guruma</v>
          </cell>
          <cell r="J34">
            <v>140</v>
          </cell>
          <cell r="K34">
            <v>200</v>
          </cell>
          <cell r="L34">
            <v>1603</v>
          </cell>
          <cell r="M34">
            <v>45636</v>
          </cell>
        </row>
        <row r="35">
          <cell r="A35" t="str">
            <v>AD1003</v>
          </cell>
          <cell r="B35" t="str">
            <v>On Hire</v>
          </cell>
          <cell r="C35" t="str">
            <v>AD</v>
          </cell>
          <cell r="D35" t="str">
            <v>Komatsu</v>
          </cell>
          <cell r="E35" t="str">
            <v>HM400-3MO</v>
          </cell>
          <cell r="F35">
            <v>5856</v>
          </cell>
          <cell r="G35" t="str">
            <v>Worx</v>
          </cell>
          <cell r="H35">
            <v>2024</v>
          </cell>
          <cell r="I35" t="str">
            <v>Eastern Guruma</v>
          </cell>
          <cell r="J35">
            <v>140</v>
          </cell>
          <cell r="K35">
            <v>200</v>
          </cell>
          <cell r="L35">
            <v>1179</v>
          </cell>
          <cell r="M35">
            <v>45636</v>
          </cell>
        </row>
        <row r="36">
          <cell r="A36" t="str">
            <v>AD1004</v>
          </cell>
          <cell r="B36" t="str">
            <v>On Hire</v>
          </cell>
          <cell r="C36" t="str">
            <v>AD</v>
          </cell>
          <cell r="D36" t="str">
            <v>Komatsu</v>
          </cell>
          <cell r="E36" t="str">
            <v>HM400-3MO</v>
          </cell>
          <cell r="F36">
            <v>5857</v>
          </cell>
          <cell r="G36" t="str">
            <v>Worx</v>
          </cell>
          <cell r="H36">
            <v>2024</v>
          </cell>
          <cell r="I36" t="str">
            <v>Eastern Guruma</v>
          </cell>
          <cell r="J36">
            <v>140</v>
          </cell>
          <cell r="K36">
            <v>200</v>
          </cell>
          <cell r="L36">
            <v>1338</v>
          </cell>
          <cell r="M36">
            <v>45636</v>
          </cell>
        </row>
        <row r="37">
          <cell r="A37" t="str">
            <v>AD1005</v>
          </cell>
          <cell r="B37" t="str">
            <v>Off hire</v>
          </cell>
          <cell r="C37" t="str">
            <v>AD</v>
          </cell>
          <cell r="D37" t="str">
            <v>Komatsu</v>
          </cell>
          <cell r="E37" t="str">
            <v>HM400-3MO</v>
          </cell>
          <cell r="F37">
            <v>5898</v>
          </cell>
          <cell r="G37" t="str">
            <v>Worx</v>
          </cell>
          <cell r="H37">
            <v>2024</v>
          </cell>
          <cell r="I37" t="str">
            <v>Komatsu NEW</v>
          </cell>
          <cell r="J37">
            <v>140</v>
          </cell>
          <cell r="K37">
            <v>200</v>
          </cell>
          <cell r="L37">
            <v>0</v>
          </cell>
        </row>
        <row r="38">
          <cell r="A38" t="str">
            <v>AD1006</v>
          </cell>
          <cell r="B38" t="str">
            <v>Off hire</v>
          </cell>
          <cell r="C38" t="str">
            <v>AD</v>
          </cell>
          <cell r="D38" t="str">
            <v>Komatsu</v>
          </cell>
          <cell r="E38" t="str">
            <v>HM400-3MO</v>
          </cell>
          <cell r="F38">
            <v>5918</v>
          </cell>
          <cell r="G38" t="str">
            <v>Worx</v>
          </cell>
          <cell r="H38">
            <v>2024</v>
          </cell>
          <cell r="I38" t="str">
            <v>Komatsu NEW</v>
          </cell>
          <cell r="J38">
            <v>140</v>
          </cell>
          <cell r="K38">
            <v>200</v>
          </cell>
          <cell r="L38">
            <v>0</v>
          </cell>
        </row>
        <row r="39">
          <cell r="A39" t="str">
            <v>AD1007</v>
          </cell>
          <cell r="B39" t="str">
            <v>Off hire</v>
          </cell>
          <cell r="C39" t="str">
            <v>AD</v>
          </cell>
          <cell r="D39" t="str">
            <v>Komatsu</v>
          </cell>
          <cell r="E39" t="str">
            <v>HM400-3MO</v>
          </cell>
          <cell r="F39">
            <v>5919</v>
          </cell>
          <cell r="G39" t="str">
            <v>Worx</v>
          </cell>
          <cell r="H39">
            <v>2024</v>
          </cell>
          <cell r="I39" t="str">
            <v>Komatsu NEW</v>
          </cell>
          <cell r="J39">
            <v>140</v>
          </cell>
          <cell r="K39">
            <v>200</v>
          </cell>
          <cell r="L39">
            <v>0</v>
          </cell>
        </row>
        <row r="40">
          <cell r="A40" t="str">
            <v>AD1008</v>
          </cell>
          <cell r="B40" t="str">
            <v>Off hire</v>
          </cell>
          <cell r="C40" t="str">
            <v>AD</v>
          </cell>
          <cell r="D40" t="str">
            <v>Komatsu</v>
          </cell>
          <cell r="E40" t="str">
            <v>HM400-3MO</v>
          </cell>
          <cell r="F40">
            <v>5921</v>
          </cell>
          <cell r="G40" t="str">
            <v>Worx</v>
          </cell>
          <cell r="H40">
            <v>2024</v>
          </cell>
          <cell r="I40" t="str">
            <v>Komatsu NEW</v>
          </cell>
          <cell r="J40">
            <v>140</v>
          </cell>
          <cell r="K40">
            <v>200</v>
          </cell>
          <cell r="L40">
            <v>0</v>
          </cell>
        </row>
        <row r="42">
          <cell r="A42" t="str">
            <v>DZ1001</v>
          </cell>
          <cell r="B42" t="str">
            <v>On Hire</v>
          </cell>
          <cell r="C42" t="str">
            <v>Doz</v>
          </cell>
          <cell r="D42" t="str">
            <v>CAT</v>
          </cell>
          <cell r="E42" t="str">
            <v xml:space="preserve">D8T </v>
          </cell>
          <cell r="F42" t="str">
            <v>CAT00D8TCJJ501250</v>
          </cell>
          <cell r="G42" t="str">
            <v>Worx</v>
          </cell>
          <cell r="H42">
            <v>2019</v>
          </cell>
          <cell r="J42">
            <v>140</v>
          </cell>
          <cell r="K42">
            <v>200</v>
          </cell>
          <cell r="L42">
            <v>4403</v>
          </cell>
          <cell r="M42">
            <v>45636</v>
          </cell>
        </row>
        <row r="44">
          <cell r="A44" t="str">
            <v>DZ2001</v>
          </cell>
          <cell r="B44" t="str">
            <v>On Hire</v>
          </cell>
          <cell r="C44" t="str">
            <v>Doz</v>
          </cell>
          <cell r="D44" t="str">
            <v>CAT</v>
          </cell>
          <cell r="E44" t="str">
            <v>D9T (Multi Shank)</v>
          </cell>
          <cell r="F44" t="str">
            <v>RJS00511</v>
          </cell>
          <cell r="G44" t="str">
            <v>Worx</v>
          </cell>
          <cell r="H44">
            <v>2006</v>
          </cell>
          <cell r="I44" t="str">
            <v>Terra Mining</v>
          </cell>
          <cell r="J44">
            <v>140</v>
          </cell>
          <cell r="K44">
            <v>200</v>
          </cell>
          <cell r="L44">
            <v>30855</v>
          </cell>
          <cell r="M44">
            <v>45701</v>
          </cell>
        </row>
        <row r="45">
          <cell r="A45" t="str">
            <v>DZ2002</v>
          </cell>
          <cell r="B45" t="str">
            <v>On Hire</v>
          </cell>
          <cell r="C45" t="str">
            <v>Doz</v>
          </cell>
          <cell r="D45" t="str">
            <v>CAT</v>
          </cell>
          <cell r="E45" t="str">
            <v>D9T (Single Shank)</v>
          </cell>
          <cell r="F45" t="str">
            <v>TWG00586</v>
          </cell>
          <cell r="G45" t="str">
            <v>Worx</v>
          </cell>
          <cell r="H45">
            <v>2014</v>
          </cell>
          <cell r="I45" t="str">
            <v>AIE</v>
          </cell>
          <cell r="J45">
            <v>145</v>
          </cell>
          <cell r="K45">
            <v>200</v>
          </cell>
          <cell r="L45">
            <v>16915</v>
          </cell>
          <cell r="M45">
            <v>45473</v>
          </cell>
        </row>
        <row r="46">
          <cell r="A46" t="str">
            <v>DZ2003</v>
          </cell>
          <cell r="B46" t="str">
            <v>On Hire</v>
          </cell>
          <cell r="C46" t="str">
            <v>Doz</v>
          </cell>
          <cell r="D46" t="str">
            <v>CAT</v>
          </cell>
          <cell r="E46" t="str">
            <v>D9T</v>
          </cell>
          <cell r="F46" t="str">
            <v>REX00524</v>
          </cell>
          <cell r="G46" t="str">
            <v>Worx</v>
          </cell>
          <cell r="H46">
            <v>2021</v>
          </cell>
          <cell r="I46" t="str">
            <v>AIE</v>
          </cell>
          <cell r="J46">
            <v>165</v>
          </cell>
          <cell r="K46">
            <v>200</v>
          </cell>
          <cell r="L46">
            <v>7662</v>
          </cell>
          <cell r="M46">
            <v>45636</v>
          </cell>
        </row>
        <row r="47">
          <cell r="A47" t="str">
            <v>DZ2004</v>
          </cell>
          <cell r="B47" t="str">
            <v>On Hire</v>
          </cell>
          <cell r="C47" t="str">
            <v>Doz</v>
          </cell>
          <cell r="D47" t="str">
            <v>CAT</v>
          </cell>
          <cell r="E47" t="str">
            <v>D9 (Single Shank)</v>
          </cell>
          <cell r="F47" t="str">
            <v>J3D00254</v>
          </cell>
          <cell r="G47" t="str">
            <v>Worx</v>
          </cell>
          <cell r="H47">
            <v>2021</v>
          </cell>
          <cell r="I47" t="str">
            <v>EGWME</v>
          </cell>
          <cell r="J47">
            <v>170</v>
          </cell>
          <cell r="K47">
            <v>250</v>
          </cell>
          <cell r="L47">
            <v>7162</v>
          </cell>
          <cell r="M47">
            <v>45636</v>
          </cell>
        </row>
        <row r="48">
          <cell r="A48" t="str">
            <v>DZ2005</v>
          </cell>
          <cell r="B48" t="str">
            <v>On Hire</v>
          </cell>
          <cell r="C48" t="str">
            <v>Doz</v>
          </cell>
          <cell r="D48" t="str">
            <v>CAT</v>
          </cell>
          <cell r="E48" t="str">
            <v>D9T</v>
          </cell>
          <cell r="F48" t="str">
            <v>TWG00908</v>
          </cell>
          <cell r="G48" t="str">
            <v>Worx</v>
          </cell>
          <cell r="H48">
            <v>2022</v>
          </cell>
          <cell r="I48" t="str">
            <v>EGWME</v>
          </cell>
          <cell r="J48">
            <v>165</v>
          </cell>
          <cell r="K48">
            <v>250</v>
          </cell>
          <cell r="L48">
            <v>6935</v>
          </cell>
          <cell r="M48">
            <v>45636</v>
          </cell>
        </row>
        <row r="49">
          <cell r="A49" t="str">
            <v>DZ2006</v>
          </cell>
          <cell r="B49" t="str">
            <v>Off hire</v>
          </cell>
          <cell r="C49" t="str">
            <v>Doz</v>
          </cell>
          <cell r="D49" t="str">
            <v>CAT</v>
          </cell>
          <cell r="E49" t="str">
            <v>D9</v>
          </cell>
          <cell r="F49" t="str">
            <v>J3D00262</v>
          </cell>
          <cell r="G49" t="str">
            <v>Worx</v>
          </cell>
          <cell r="H49">
            <v>2021</v>
          </cell>
          <cell r="I49" t="str">
            <v>EG Paraburdoo</v>
          </cell>
          <cell r="J49">
            <v>175</v>
          </cell>
          <cell r="K49">
            <v>200</v>
          </cell>
          <cell r="L49">
            <v>5364</v>
          </cell>
          <cell r="M49">
            <v>45636</v>
          </cell>
        </row>
        <row r="50">
          <cell r="A50" t="str">
            <v>DZ2007</v>
          </cell>
          <cell r="B50" t="str">
            <v>On Hire</v>
          </cell>
          <cell r="C50" t="str">
            <v>Doz</v>
          </cell>
          <cell r="D50" t="str">
            <v>CAT</v>
          </cell>
          <cell r="E50" t="str">
            <v>D9</v>
          </cell>
          <cell r="F50" t="str">
            <v>J3D00331</v>
          </cell>
          <cell r="G50" t="str">
            <v>Worx</v>
          </cell>
          <cell r="H50">
            <v>2022</v>
          </cell>
          <cell r="I50" t="str">
            <v>EGWME</v>
          </cell>
          <cell r="K50">
            <v>200</v>
          </cell>
          <cell r="L50">
            <v>4316</v>
          </cell>
          <cell r="M50">
            <v>45636</v>
          </cell>
        </row>
        <row r="51">
          <cell r="A51" t="str">
            <v>DZ2008</v>
          </cell>
          <cell r="B51" t="str">
            <v>On Hire</v>
          </cell>
          <cell r="C51" t="str">
            <v>Doz</v>
          </cell>
          <cell r="D51" t="str">
            <v>CAT</v>
          </cell>
          <cell r="E51" t="str">
            <v>D9</v>
          </cell>
          <cell r="F51" t="str">
            <v>J3D00417</v>
          </cell>
          <cell r="G51" t="str">
            <v>Worx</v>
          </cell>
          <cell r="I51" t="str">
            <v>Eastern Guruma</v>
          </cell>
          <cell r="L51">
            <v>1808</v>
          </cell>
          <cell r="M51">
            <v>45623</v>
          </cell>
        </row>
        <row r="53">
          <cell r="A53" t="str">
            <v>DZ3001</v>
          </cell>
          <cell r="B53" t="str">
            <v>On Hire</v>
          </cell>
          <cell r="C53" t="str">
            <v>Doz</v>
          </cell>
          <cell r="D53" t="str">
            <v>CAT</v>
          </cell>
          <cell r="E53" t="str">
            <v>D10T2 (Single Shank)</v>
          </cell>
          <cell r="F53" t="str">
            <v>RAB00949</v>
          </cell>
          <cell r="G53" t="str">
            <v>Worx</v>
          </cell>
          <cell r="H53">
            <v>2019</v>
          </cell>
          <cell r="I53" t="str">
            <v>MLG St Ives</v>
          </cell>
          <cell r="J53">
            <v>400</v>
          </cell>
          <cell r="K53">
            <v>150</v>
          </cell>
          <cell r="L53">
            <v>8528</v>
          </cell>
          <cell r="M53">
            <v>45636</v>
          </cell>
        </row>
        <row r="54">
          <cell r="A54" t="str">
            <v>DZ3002</v>
          </cell>
          <cell r="B54" t="str">
            <v>Off Hire</v>
          </cell>
          <cell r="C54" t="str">
            <v>Doz</v>
          </cell>
          <cell r="D54" t="str">
            <v>CAT</v>
          </cell>
          <cell r="E54" t="str">
            <v>D10T2 (Multi Shank)</v>
          </cell>
          <cell r="F54" t="str">
            <v>RAB00725</v>
          </cell>
          <cell r="G54" t="str">
            <v>Worx</v>
          </cell>
          <cell r="H54">
            <v>2020</v>
          </cell>
          <cell r="I54" t="str">
            <v xml:space="preserve">EG Paraburdoo </v>
          </cell>
          <cell r="J54">
            <v>400</v>
          </cell>
          <cell r="K54">
            <v>150</v>
          </cell>
          <cell r="L54">
            <v>7248</v>
          </cell>
          <cell r="M54">
            <v>45666</v>
          </cell>
        </row>
        <row r="55">
          <cell r="A55" t="str">
            <v>DZ3003</v>
          </cell>
          <cell r="B55" t="str">
            <v>On Hire</v>
          </cell>
          <cell r="C55" t="str">
            <v>Doz</v>
          </cell>
          <cell r="D55" t="str">
            <v>CAT</v>
          </cell>
          <cell r="E55" t="str">
            <v>D10T2 (Single Shank)</v>
          </cell>
          <cell r="F55" t="str">
            <v>JJW00448</v>
          </cell>
          <cell r="G55" t="str">
            <v>Worx</v>
          </cell>
          <cell r="H55">
            <v>2020</v>
          </cell>
          <cell r="I55" t="str">
            <v>CPB Eastern Ranges</v>
          </cell>
          <cell r="J55">
            <v>400</v>
          </cell>
          <cell r="K55">
            <v>150</v>
          </cell>
          <cell r="L55">
            <v>5036</v>
          </cell>
          <cell r="M55">
            <v>45636</v>
          </cell>
        </row>
        <row r="56">
          <cell r="A56" t="str">
            <v>DZ3004</v>
          </cell>
          <cell r="B56" t="str">
            <v>Off Hire</v>
          </cell>
          <cell r="C56" t="str">
            <v>Doz</v>
          </cell>
          <cell r="D56" t="str">
            <v>CAT</v>
          </cell>
          <cell r="E56" t="str">
            <v>D10T2 (Single Shank)</v>
          </cell>
          <cell r="F56" t="str">
            <v>JJW00447</v>
          </cell>
          <cell r="G56" t="str">
            <v>Worx</v>
          </cell>
          <cell r="H56">
            <v>2020</v>
          </cell>
          <cell r="I56" t="str">
            <v>Kalgoorlie Yard</v>
          </cell>
          <cell r="J56">
            <v>195</v>
          </cell>
          <cell r="K56">
            <v>200</v>
          </cell>
          <cell r="L56">
            <v>9408</v>
          </cell>
          <cell r="M56">
            <v>45602</v>
          </cell>
        </row>
        <row r="57">
          <cell r="A57" t="str">
            <v>DZ3005</v>
          </cell>
          <cell r="B57" t="str">
            <v>On Hire</v>
          </cell>
          <cell r="C57" t="str">
            <v>Doz</v>
          </cell>
          <cell r="D57" t="str">
            <v>CAT</v>
          </cell>
          <cell r="E57" t="str">
            <v>D10T</v>
          </cell>
          <cell r="F57" t="str">
            <v>RJG01952</v>
          </cell>
          <cell r="G57" t="str">
            <v>Worx</v>
          </cell>
          <cell r="I57" t="str">
            <v xml:space="preserve">Agile </v>
          </cell>
          <cell r="K57">
            <v>200</v>
          </cell>
          <cell r="L57">
            <v>29328</v>
          </cell>
          <cell r="M57">
            <v>45636</v>
          </cell>
        </row>
        <row r="58">
          <cell r="A58" t="str">
            <v>DZ3006</v>
          </cell>
          <cell r="B58" t="str">
            <v>On Hire</v>
          </cell>
          <cell r="C58" t="str">
            <v>Doz</v>
          </cell>
          <cell r="D58" t="str">
            <v>CAT</v>
          </cell>
          <cell r="E58" t="str">
            <v>D10T2 (Single Shank)</v>
          </cell>
          <cell r="F58" t="str">
            <v>RAB01295</v>
          </cell>
          <cell r="G58" t="str">
            <v>Worx</v>
          </cell>
          <cell r="H58">
            <v>2022</v>
          </cell>
          <cell r="I58" t="str">
            <v>Bundarra Mt Keith</v>
          </cell>
          <cell r="L58">
            <v>7401</v>
          </cell>
          <cell r="M58">
            <v>45636</v>
          </cell>
        </row>
        <row r="59">
          <cell r="A59" t="str">
            <v>DZ3007</v>
          </cell>
          <cell r="B59" t="str">
            <v>On Hire</v>
          </cell>
          <cell r="C59" t="str">
            <v>Doz</v>
          </cell>
          <cell r="D59" t="str">
            <v>CAT</v>
          </cell>
          <cell r="E59" t="str">
            <v>D10T2 (Single Shank)</v>
          </cell>
          <cell r="F59" t="str">
            <v>RAB01427</v>
          </cell>
          <cell r="G59" t="str">
            <v>Worx</v>
          </cell>
          <cell r="H59">
            <v>2023</v>
          </cell>
          <cell r="I59" t="str">
            <v>MLG St Ives</v>
          </cell>
          <cell r="L59">
            <v>3182.1</v>
          </cell>
          <cell r="M59">
            <v>45473</v>
          </cell>
        </row>
        <row r="60">
          <cell r="A60" t="str">
            <v>DZ3008</v>
          </cell>
          <cell r="B60" t="str">
            <v>Off Hire</v>
          </cell>
          <cell r="C60" t="str">
            <v>Doz</v>
          </cell>
          <cell r="D60" t="str">
            <v>CAT</v>
          </cell>
          <cell r="E60" t="str">
            <v>D10T2 (Single Shank)</v>
          </cell>
          <cell r="F60" t="str">
            <v>RAB01471</v>
          </cell>
          <cell r="G60" t="str">
            <v>Worx</v>
          </cell>
          <cell r="H60">
            <v>2023</v>
          </cell>
          <cell r="I60" t="str">
            <v>Perth WS - Norton - Paddington</v>
          </cell>
          <cell r="L60">
            <v>2103.1</v>
          </cell>
          <cell r="M60">
            <v>45473</v>
          </cell>
        </row>
        <row r="61">
          <cell r="A61" t="str">
            <v>DZ3009</v>
          </cell>
          <cell r="B61" t="str">
            <v>Off Hire</v>
          </cell>
          <cell r="C61" t="str">
            <v>Doz</v>
          </cell>
          <cell r="D61" t="str">
            <v>CAT</v>
          </cell>
          <cell r="E61" t="str">
            <v>D10T2 (Single Shank)</v>
          </cell>
          <cell r="F61" t="str">
            <v>RAB01470</v>
          </cell>
          <cell r="G61" t="str">
            <v>Worx</v>
          </cell>
          <cell r="H61">
            <v>2023</v>
          </cell>
          <cell r="I61" t="str">
            <v>EG Tom Price</v>
          </cell>
          <cell r="L61">
            <v>2268.6</v>
          </cell>
          <cell r="M61">
            <v>45473</v>
          </cell>
        </row>
        <row r="63">
          <cell r="A63" t="str">
            <v>EX1001</v>
          </cell>
          <cell r="B63" t="str">
            <v>On Hire</v>
          </cell>
          <cell r="C63" t="str">
            <v>Exc</v>
          </cell>
          <cell r="D63" t="str">
            <v>CAT</v>
          </cell>
          <cell r="E63" t="str">
            <v>336 2DA - EX07</v>
          </cell>
          <cell r="F63" t="str">
            <v>YBN00667</v>
          </cell>
          <cell r="G63" t="str">
            <v>Worx</v>
          </cell>
          <cell r="H63">
            <v>2018</v>
          </cell>
          <cell r="I63" t="str">
            <v>EGWME</v>
          </cell>
          <cell r="J63">
            <v>75</v>
          </cell>
          <cell r="K63">
            <v>250</v>
          </cell>
          <cell r="L63">
            <v>12209.8</v>
          </cell>
          <cell r="M63">
            <v>45473</v>
          </cell>
        </row>
        <row r="64">
          <cell r="A64" t="str">
            <v>EX1002</v>
          </cell>
          <cell r="B64" t="str">
            <v>On Hire</v>
          </cell>
          <cell r="C64" t="str">
            <v>Exc</v>
          </cell>
          <cell r="D64" t="str">
            <v>CAT</v>
          </cell>
          <cell r="E64" t="str">
            <v>336 2D - EX09</v>
          </cell>
          <cell r="F64" t="str">
            <v>HDF00131</v>
          </cell>
          <cell r="G64" t="str">
            <v>Worx</v>
          </cell>
          <cell r="H64">
            <v>2019</v>
          </cell>
          <cell r="I64" t="str">
            <v>EGWME</v>
          </cell>
          <cell r="J64">
            <v>75</v>
          </cell>
          <cell r="K64">
            <v>250</v>
          </cell>
          <cell r="L64">
            <v>10567.8</v>
          </cell>
          <cell r="M64">
            <v>45473</v>
          </cell>
        </row>
        <row r="65">
          <cell r="A65" t="str">
            <v>EX1003</v>
          </cell>
          <cell r="B65" t="str">
            <v>On Hire</v>
          </cell>
          <cell r="C65" t="str">
            <v>Exc</v>
          </cell>
          <cell r="D65" t="str">
            <v>CAT</v>
          </cell>
          <cell r="E65" t="str">
            <v>336 3D - EX11</v>
          </cell>
          <cell r="F65" t="str">
            <v>GDY11806</v>
          </cell>
          <cell r="G65" t="str">
            <v>Worx</v>
          </cell>
          <cell r="H65">
            <v>2019</v>
          </cell>
          <cell r="I65" t="str">
            <v>EGWME</v>
          </cell>
          <cell r="J65">
            <v>75</v>
          </cell>
          <cell r="K65">
            <v>250</v>
          </cell>
          <cell r="L65">
            <v>9111.1</v>
          </cell>
          <cell r="M65">
            <v>45473</v>
          </cell>
        </row>
        <row r="66">
          <cell r="A66" t="str">
            <v>EX1004</v>
          </cell>
          <cell r="B66" t="str">
            <v>SOLD</v>
          </cell>
          <cell r="C66" t="str">
            <v>Exc</v>
          </cell>
          <cell r="D66" t="str">
            <v>Hitachi</v>
          </cell>
          <cell r="E66" t="str">
            <v>ZX350H-3</v>
          </cell>
          <cell r="F66">
            <v>60063</v>
          </cell>
          <cell r="G66" t="str">
            <v>Worx</v>
          </cell>
          <cell r="H66">
            <v>2013</v>
          </cell>
          <cell r="I66" t="str">
            <v>Perth</v>
          </cell>
          <cell r="J66">
            <v>75</v>
          </cell>
          <cell r="K66">
            <v>200</v>
          </cell>
          <cell r="L66">
            <v>5493</v>
          </cell>
          <cell r="M66">
            <v>45432</v>
          </cell>
        </row>
        <row r="67">
          <cell r="A67" t="str">
            <v>EX1005</v>
          </cell>
          <cell r="B67" t="str">
            <v>On Hire</v>
          </cell>
          <cell r="C67" t="str">
            <v>Exc</v>
          </cell>
          <cell r="D67" t="str">
            <v>CAT</v>
          </cell>
          <cell r="E67" t="str">
            <v>336 T3 3D - EX12</v>
          </cell>
          <cell r="F67" t="str">
            <v>FEL20036</v>
          </cell>
          <cell r="G67" t="str">
            <v>Worx</v>
          </cell>
          <cell r="H67">
            <v>2020</v>
          </cell>
          <cell r="I67" t="str">
            <v>EGWME</v>
          </cell>
          <cell r="J67">
            <v>75</v>
          </cell>
          <cell r="K67">
            <v>250</v>
          </cell>
          <cell r="L67">
            <v>7846.5</v>
          </cell>
          <cell r="M67">
            <v>45473</v>
          </cell>
        </row>
        <row r="68">
          <cell r="A68" t="str">
            <v>EX1006</v>
          </cell>
          <cell r="B68" t="str">
            <v>On Hire</v>
          </cell>
          <cell r="C68" t="str">
            <v>Exc</v>
          </cell>
          <cell r="D68" t="str">
            <v>CAT</v>
          </cell>
          <cell r="E68" t="str">
            <v>336 T3 3D - EX01</v>
          </cell>
          <cell r="F68" t="str">
            <v>FEL20035</v>
          </cell>
          <cell r="G68" t="str">
            <v>Worx</v>
          </cell>
          <cell r="H68">
            <v>2020</v>
          </cell>
          <cell r="I68" t="str">
            <v>EGWME</v>
          </cell>
          <cell r="J68">
            <v>75</v>
          </cell>
          <cell r="K68">
            <v>250</v>
          </cell>
          <cell r="L68">
            <v>6901.6</v>
          </cell>
          <cell r="M68">
            <v>45473</v>
          </cell>
        </row>
        <row r="69">
          <cell r="A69" t="str">
            <v>EX1007</v>
          </cell>
          <cell r="B69" t="str">
            <v>On Hire</v>
          </cell>
          <cell r="C69" t="str">
            <v>Exc</v>
          </cell>
          <cell r="D69" t="str">
            <v>CAT</v>
          </cell>
          <cell r="E69" t="str">
            <v>336 T3 3D - EX14</v>
          </cell>
          <cell r="F69" t="str">
            <v>FEL20037</v>
          </cell>
          <cell r="G69" t="str">
            <v>Worx</v>
          </cell>
          <cell r="H69">
            <v>2020</v>
          </cell>
          <cell r="I69" t="str">
            <v>EGWME</v>
          </cell>
          <cell r="J69">
            <v>75</v>
          </cell>
          <cell r="K69">
            <v>250</v>
          </cell>
          <cell r="L69">
            <v>8987.7000000000007</v>
          </cell>
          <cell r="M69">
            <v>45473</v>
          </cell>
        </row>
        <row r="70">
          <cell r="A70" t="str">
            <v>EX1008</v>
          </cell>
          <cell r="B70" t="str">
            <v>On Hire</v>
          </cell>
          <cell r="C70" t="str">
            <v>Exc</v>
          </cell>
          <cell r="D70" t="str">
            <v>CAT</v>
          </cell>
          <cell r="E70" t="str">
            <v>336 T3 3D - EX15</v>
          </cell>
          <cell r="F70" t="str">
            <v>FEL20039</v>
          </cell>
          <cell r="G70" t="str">
            <v>Worx</v>
          </cell>
          <cell r="H70">
            <v>2020</v>
          </cell>
          <cell r="I70" t="str">
            <v>EGWME</v>
          </cell>
          <cell r="J70">
            <v>75</v>
          </cell>
          <cell r="K70">
            <v>250</v>
          </cell>
          <cell r="L70">
            <v>8127.5</v>
          </cell>
          <cell r="M70">
            <v>45473</v>
          </cell>
        </row>
        <row r="71">
          <cell r="A71" t="str">
            <v>EX1009</v>
          </cell>
          <cell r="B71" t="str">
            <v>On Hire</v>
          </cell>
          <cell r="C71" t="str">
            <v>Exc</v>
          </cell>
          <cell r="D71" t="str">
            <v>Hitachi</v>
          </cell>
          <cell r="E71" t="str">
            <v>ZX360</v>
          </cell>
          <cell r="F71" t="str">
            <v>HCMDDD21C00072397</v>
          </cell>
          <cell r="G71" t="str">
            <v>Worx</v>
          </cell>
          <cell r="H71">
            <v>2021</v>
          </cell>
          <cell r="I71" t="str">
            <v>AIE</v>
          </cell>
          <cell r="J71">
            <v>75</v>
          </cell>
          <cell r="K71">
            <v>200</v>
          </cell>
          <cell r="L71">
            <v>4968.7</v>
          </cell>
          <cell r="M71">
            <v>45473</v>
          </cell>
        </row>
        <row r="72">
          <cell r="A72" t="str">
            <v>EX1010</v>
          </cell>
          <cell r="B72" t="str">
            <v>On Hire</v>
          </cell>
          <cell r="C72" t="str">
            <v>Exc</v>
          </cell>
          <cell r="D72" t="str">
            <v>Hitachi</v>
          </cell>
          <cell r="E72" t="str">
            <v>ZX360</v>
          </cell>
          <cell r="F72" t="str">
            <v>HCMDDD21L00072489</v>
          </cell>
          <cell r="G72" t="str">
            <v>Worx</v>
          </cell>
          <cell r="H72">
            <v>2021</v>
          </cell>
          <cell r="I72" t="str">
            <v>AIE</v>
          </cell>
          <cell r="J72">
            <v>75</v>
          </cell>
          <cell r="K72">
            <v>200</v>
          </cell>
          <cell r="L72">
            <v>4173.3</v>
          </cell>
          <cell r="M72">
            <v>45473</v>
          </cell>
        </row>
        <row r="73">
          <cell r="A73" t="str">
            <v>EX1011</v>
          </cell>
          <cell r="B73" t="str">
            <v>On Hire</v>
          </cell>
          <cell r="C73" t="str">
            <v>Exc</v>
          </cell>
          <cell r="D73" t="str">
            <v>Hitachi</v>
          </cell>
          <cell r="E73" t="str">
            <v>ZX360</v>
          </cell>
          <cell r="F73" t="str">
            <v>HCMDDD21T00072496</v>
          </cell>
          <cell r="G73" t="str">
            <v>Worx</v>
          </cell>
          <cell r="H73">
            <v>2021</v>
          </cell>
          <cell r="I73" t="str">
            <v>AIE</v>
          </cell>
          <cell r="J73">
            <v>75</v>
          </cell>
          <cell r="K73">
            <v>200</v>
          </cell>
          <cell r="L73">
            <v>3836.3</v>
          </cell>
          <cell r="M73">
            <v>45473</v>
          </cell>
        </row>
        <row r="74">
          <cell r="A74" t="str">
            <v>EX1012</v>
          </cell>
          <cell r="B74" t="str">
            <v>On Hire</v>
          </cell>
          <cell r="C74" t="str">
            <v>Exc</v>
          </cell>
          <cell r="D74" t="str">
            <v>CAT</v>
          </cell>
          <cell r="E74" t="str">
            <v>336 T3 2D - EX23</v>
          </cell>
          <cell r="F74" t="str">
            <v>CAT00336EMZR20207</v>
          </cell>
          <cell r="G74" t="str">
            <v>Worx</v>
          </cell>
          <cell r="H74">
            <v>2024</v>
          </cell>
          <cell r="I74" t="str">
            <v>Westrac - EGWME</v>
          </cell>
          <cell r="J74">
            <v>75</v>
          </cell>
          <cell r="K74">
            <v>200</v>
          </cell>
          <cell r="L74">
            <v>9</v>
          </cell>
          <cell r="M74">
            <v>45618</v>
          </cell>
        </row>
        <row r="75">
          <cell r="A75" t="str">
            <v>EX1013</v>
          </cell>
          <cell r="B75" t="str">
            <v>On Hire</v>
          </cell>
          <cell r="C75" t="str">
            <v>Exc</v>
          </cell>
          <cell r="D75" t="str">
            <v>CAT</v>
          </cell>
          <cell r="E75" t="str">
            <v>336 T3 2D - EX09</v>
          </cell>
          <cell r="F75" t="str">
            <v>CAT00336EMZR20317</v>
          </cell>
          <cell r="G75" t="str">
            <v>Worx</v>
          </cell>
          <cell r="H75">
            <v>2024</v>
          </cell>
          <cell r="I75" t="str">
            <v>Westrac - EGWME</v>
          </cell>
          <cell r="J75">
            <v>75</v>
          </cell>
          <cell r="K75">
            <v>200</v>
          </cell>
          <cell r="L75">
            <v>9</v>
          </cell>
          <cell r="M75">
            <v>45618</v>
          </cell>
        </row>
        <row r="77">
          <cell r="A77" t="str">
            <v>EX2001</v>
          </cell>
          <cell r="B77" t="str">
            <v>On Hire</v>
          </cell>
          <cell r="C77" t="str">
            <v>Exc</v>
          </cell>
          <cell r="D77" t="str">
            <v>CAT</v>
          </cell>
          <cell r="E77">
            <v>350</v>
          </cell>
          <cell r="F77" t="str">
            <v>WDP10228</v>
          </cell>
          <cell r="G77" t="str">
            <v>Worx</v>
          </cell>
          <cell r="H77">
            <v>2023</v>
          </cell>
          <cell r="I77" t="str">
            <v>EGWME Solomon</v>
          </cell>
          <cell r="L77">
            <v>1736.3</v>
          </cell>
          <cell r="M77">
            <v>45473</v>
          </cell>
        </row>
        <row r="79">
          <cell r="A79" t="str">
            <v>EX3001</v>
          </cell>
          <cell r="B79" t="str">
            <v>SOLD</v>
          </cell>
          <cell r="C79" t="str">
            <v>Exc</v>
          </cell>
          <cell r="D79" t="str">
            <v>Komatsu</v>
          </cell>
          <cell r="E79" t="str">
            <v>PC1250-8R</v>
          </cell>
          <cell r="F79">
            <v>35419</v>
          </cell>
          <cell r="G79" t="str">
            <v>Worx</v>
          </cell>
          <cell r="H79">
            <v>2012</v>
          </cell>
          <cell r="J79">
            <v>200</v>
          </cell>
          <cell r="K79">
            <v>200</v>
          </cell>
          <cell r="L79">
            <v>26547</v>
          </cell>
          <cell r="M79">
            <v>44561</v>
          </cell>
        </row>
        <row r="80">
          <cell r="A80" t="str">
            <v>EX3002</v>
          </cell>
          <cell r="B80" t="str">
            <v>On Hire</v>
          </cell>
          <cell r="C80" t="str">
            <v>Exc</v>
          </cell>
          <cell r="D80" t="str">
            <v>Hitachi</v>
          </cell>
          <cell r="E80" t="str">
            <v>EX1200-6</v>
          </cell>
          <cell r="F80" t="str">
            <v>HCM18J00A00001839</v>
          </cell>
          <cell r="G80" t="str">
            <v>Worx</v>
          </cell>
          <cell r="H80">
            <v>2018</v>
          </cell>
          <cell r="I80" t="str">
            <v>MLG St Ives</v>
          </cell>
          <cell r="J80">
            <v>205</v>
          </cell>
          <cell r="K80">
            <v>250</v>
          </cell>
          <cell r="L80">
            <v>8968.4</v>
          </cell>
          <cell r="M80">
            <v>45473</v>
          </cell>
        </row>
        <row r="81">
          <cell r="A81" t="str">
            <v>EX3003</v>
          </cell>
          <cell r="B81" t="str">
            <v>On Hire</v>
          </cell>
          <cell r="C81" t="str">
            <v>Exc</v>
          </cell>
          <cell r="D81" t="str">
            <v>Hitachi</v>
          </cell>
          <cell r="E81" t="str">
            <v>EX1200-7</v>
          </cell>
          <cell r="F81" t="str">
            <v>HCMKAA90T00007272</v>
          </cell>
          <cell r="G81" t="str">
            <v>Worx</v>
          </cell>
          <cell r="H81">
            <v>2022</v>
          </cell>
          <cell r="I81" t="str">
            <v>BMD</v>
          </cell>
          <cell r="K81">
            <v>200</v>
          </cell>
          <cell r="L81">
            <v>4914.7</v>
          </cell>
          <cell r="M81">
            <v>45473</v>
          </cell>
        </row>
        <row r="82">
          <cell r="A82" t="str">
            <v>EX3004</v>
          </cell>
          <cell r="B82" t="str">
            <v>On Hire</v>
          </cell>
          <cell r="C82" t="str">
            <v>Exc</v>
          </cell>
          <cell r="D82" t="str">
            <v>CAT</v>
          </cell>
          <cell r="E82" t="str">
            <v>6015B</v>
          </cell>
          <cell r="F82" t="str">
            <v>FKD00164</v>
          </cell>
          <cell r="G82" t="str">
            <v>Worx</v>
          </cell>
          <cell r="H82">
            <v>2018</v>
          </cell>
          <cell r="I82" t="str">
            <v>BMD</v>
          </cell>
          <cell r="K82">
            <v>200</v>
          </cell>
          <cell r="L82">
            <v>6506.5</v>
          </cell>
          <cell r="M82">
            <v>45473</v>
          </cell>
        </row>
        <row r="83">
          <cell r="A83" t="str">
            <v>EX3005</v>
          </cell>
          <cell r="B83" t="str">
            <v>On Hire</v>
          </cell>
          <cell r="C83" t="str">
            <v>Exc</v>
          </cell>
          <cell r="D83" t="str">
            <v>Hitachi</v>
          </cell>
          <cell r="E83" t="str">
            <v>EX1200-7</v>
          </cell>
          <cell r="F83" t="str">
            <v>HCMKAA90P00007452</v>
          </cell>
          <cell r="G83" t="str">
            <v>Worx</v>
          </cell>
          <cell r="I83" t="str">
            <v>MLG St Ives</v>
          </cell>
          <cell r="L83">
            <v>1522.7</v>
          </cell>
          <cell r="M83">
            <v>45473</v>
          </cell>
        </row>
        <row r="85">
          <cell r="A85" t="str">
            <v>EX4001</v>
          </cell>
          <cell r="B85" t="str">
            <v>On Hire</v>
          </cell>
          <cell r="C85" t="str">
            <v>Exc</v>
          </cell>
          <cell r="D85" t="str">
            <v>Hitachi</v>
          </cell>
          <cell r="E85" t="str">
            <v>EX2000-7</v>
          </cell>
          <cell r="F85" t="str">
            <v>HCMKDA90T00007022</v>
          </cell>
          <cell r="G85" t="str">
            <v>Worx</v>
          </cell>
          <cell r="I85" t="str">
            <v>MLG St Ives</v>
          </cell>
          <cell r="L85">
            <v>868.7</v>
          </cell>
          <cell r="M85">
            <v>45473</v>
          </cell>
        </row>
        <row r="87">
          <cell r="A87" t="str">
            <v>EXX101</v>
          </cell>
          <cell r="B87" t="str">
            <v>On Hire</v>
          </cell>
          <cell r="C87" t="str">
            <v>EX</v>
          </cell>
          <cell r="D87" t="str">
            <v>CAT</v>
          </cell>
          <cell r="E87" t="str">
            <v>315GC</v>
          </cell>
          <cell r="F87" t="str">
            <v>CAT00315CFTY20190</v>
          </cell>
          <cell r="G87" t="str">
            <v>Global Iron</v>
          </cell>
          <cell r="I87" t="str">
            <v>AIG&amp;E Eliwana</v>
          </cell>
          <cell r="L87">
            <v>1493</v>
          </cell>
          <cell r="M87">
            <v>45473</v>
          </cell>
        </row>
        <row r="88">
          <cell r="A88" t="str">
            <v>EXX102</v>
          </cell>
          <cell r="B88" t="str">
            <v>On Hire</v>
          </cell>
          <cell r="C88" t="str">
            <v>EX</v>
          </cell>
          <cell r="D88" t="str">
            <v>Hitachi</v>
          </cell>
          <cell r="E88" t="str">
            <v>ZX360</v>
          </cell>
          <cell r="F88" t="str">
            <v>HCMDDD21L00072542</v>
          </cell>
          <cell r="G88" t="str">
            <v>Global Iron</v>
          </cell>
          <cell r="I88" t="str">
            <v>AIG West Angelas</v>
          </cell>
          <cell r="L88">
            <v>2233</v>
          </cell>
          <cell r="M88">
            <v>45473</v>
          </cell>
        </row>
        <row r="90">
          <cell r="A90" t="str">
            <v>GR1005</v>
          </cell>
          <cell r="B90" t="str">
            <v>Off Hire</v>
          </cell>
          <cell r="C90" t="str">
            <v>GR</v>
          </cell>
          <cell r="D90" t="str">
            <v>CAT</v>
          </cell>
          <cell r="E90" t="str">
            <v>14M</v>
          </cell>
          <cell r="F90" t="str">
            <v>B9J00782</v>
          </cell>
          <cell r="G90" t="str">
            <v xml:space="preserve">Worx Equipment </v>
          </cell>
          <cell r="H90">
            <v>2008</v>
          </cell>
          <cell r="I90" t="str">
            <v>Perth WS</v>
          </cell>
          <cell r="L90">
            <v>17387</v>
          </cell>
          <cell r="M90">
            <v>45473</v>
          </cell>
        </row>
        <row r="91">
          <cell r="A91" t="str">
            <v>GRX1001</v>
          </cell>
          <cell r="B91" t="str">
            <v>On Hire</v>
          </cell>
          <cell r="C91" t="str">
            <v>GR</v>
          </cell>
          <cell r="D91" t="str">
            <v>CAT</v>
          </cell>
          <cell r="E91" t="str">
            <v>16H</v>
          </cell>
          <cell r="F91" t="str">
            <v>ATS00639</v>
          </cell>
          <cell r="G91" t="str">
            <v>Portzane</v>
          </cell>
          <cell r="H91">
            <v>2006</v>
          </cell>
          <cell r="I91" t="str">
            <v>MLG St Ives</v>
          </cell>
          <cell r="L91">
            <v>11505</v>
          </cell>
          <cell r="M91">
            <v>45473</v>
          </cell>
        </row>
        <row r="92">
          <cell r="A92" t="str">
            <v>GRX1002</v>
          </cell>
          <cell r="B92" t="str">
            <v>Off Hire</v>
          </cell>
          <cell r="C92" t="str">
            <v>GR</v>
          </cell>
          <cell r="D92" t="str">
            <v>CAT</v>
          </cell>
          <cell r="E92" t="str">
            <v>16H</v>
          </cell>
          <cell r="F92" t="str">
            <v>ATS00534</v>
          </cell>
          <cell r="G92" t="str">
            <v>Portzane</v>
          </cell>
          <cell r="H92">
            <v>2005</v>
          </cell>
          <cell r="I92" t="str">
            <v>Perth WS</v>
          </cell>
          <cell r="L92">
            <v>3625</v>
          </cell>
          <cell r="M92">
            <v>45473</v>
          </cell>
        </row>
        <row r="93">
          <cell r="A93" t="str">
            <v>GRX1003</v>
          </cell>
          <cell r="B93" t="str">
            <v>On Hire</v>
          </cell>
          <cell r="C93" t="str">
            <v>GR</v>
          </cell>
          <cell r="D93" t="str">
            <v>CAT</v>
          </cell>
          <cell r="E93" t="str">
            <v>16H</v>
          </cell>
          <cell r="F93" t="str">
            <v>ATS00397</v>
          </cell>
          <cell r="G93" t="str">
            <v>Portzane</v>
          </cell>
          <cell r="H93">
            <v>2006</v>
          </cell>
          <cell r="I93" t="str">
            <v xml:space="preserve">Norton - Paddington </v>
          </cell>
          <cell r="L93">
            <v>31374</v>
          </cell>
          <cell r="M93">
            <v>45363</v>
          </cell>
        </row>
        <row r="94">
          <cell r="A94" t="str">
            <v>GRX1004</v>
          </cell>
          <cell r="B94" t="str">
            <v>Off Hire</v>
          </cell>
          <cell r="C94" t="str">
            <v>GR</v>
          </cell>
          <cell r="D94" t="str">
            <v>CAT</v>
          </cell>
          <cell r="E94" t="str">
            <v>16M</v>
          </cell>
          <cell r="F94" t="str">
            <v>B9H00663</v>
          </cell>
          <cell r="G94" t="str">
            <v>Portzane</v>
          </cell>
          <cell r="H94">
            <v>2009</v>
          </cell>
          <cell r="I94" t="str">
            <v>Worx Perth (Portzane)</v>
          </cell>
          <cell r="L94">
            <v>24384</v>
          </cell>
          <cell r="M94">
            <v>45484</v>
          </cell>
        </row>
        <row r="95">
          <cell r="A95" t="str">
            <v>GRX1007</v>
          </cell>
          <cell r="B95" t="str">
            <v>On Hire</v>
          </cell>
          <cell r="C95" t="str">
            <v>GR</v>
          </cell>
          <cell r="D95" t="str">
            <v>CAT</v>
          </cell>
          <cell r="E95" t="str">
            <v>16H</v>
          </cell>
          <cell r="F95" t="str">
            <v>ATS00757</v>
          </cell>
          <cell r="G95" t="str">
            <v>Sahul Worx</v>
          </cell>
          <cell r="H95">
            <v>2004</v>
          </cell>
          <cell r="I95" t="str">
            <v>Iron Mine KV</v>
          </cell>
          <cell r="L95">
            <v>5182</v>
          </cell>
          <cell r="M95">
            <v>45628</v>
          </cell>
        </row>
        <row r="96">
          <cell r="A96" t="str">
            <v>GRX1008</v>
          </cell>
          <cell r="B96" t="str">
            <v>SOLD</v>
          </cell>
          <cell r="C96" t="str">
            <v>GR</v>
          </cell>
          <cell r="D96" t="str">
            <v>CAT</v>
          </cell>
          <cell r="E96" t="str">
            <v>14H</v>
          </cell>
          <cell r="F96" t="str">
            <v>ASE01674</v>
          </cell>
          <cell r="G96" t="str">
            <v>Portzane</v>
          </cell>
          <cell r="H96">
            <v>2006</v>
          </cell>
          <cell r="I96" t="str">
            <v>Worx Poole st</v>
          </cell>
          <cell r="L96">
            <v>14130</v>
          </cell>
          <cell r="M96">
            <v>45199</v>
          </cell>
        </row>
        <row r="97">
          <cell r="A97" t="str">
            <v>GRX1009</v>
          </cell>
          <cell r="B97" t="str">
            <v>On Hire</v>
          </cell>
          <cell r="C97" t="str">
            <v>GR</v>
          </cell>
          <cell r="D97" t="str">
            <v>CAT</v>
          </cell>
          <cell r="E97" t="str">
            <v>14M</v>
          </cell>
          <cell r="F97" t="str">
            <v>R9J00271</v>
          </cell>
          <cell r="G97" t="str">
            <v>Bear Resources</v>
          </cell>
          <cell r="H97">
            <v>2011</v>
          </cell>
          <cell r="I97" t="str">
            <v>APS Mining</v>
          </cell>
          <cell r="L97">
            <v>20212</v>
          </cell>
          <cell r="M97">
            <v>45473</v>
          </cell>
        </row>
        <row r="98">
          <cell r="A98" t="str">
            <v>GRX1010</v>
          </cell>
          <cell r="B98" t="str">
            <v>On Hire</v>
          </cell>
          <cell r="C98" t="str">
            <v>GR</v>
          </cell>
          <cell r="D98" t="str">
            <v>CAT</v>
          </cell>
          <cell r="E98" t="str">
            <v>14M</v>
          </cell>
          <cell r="F98" t="str">
            <v>R9J01076</v>
          </cell>
          <cell r="G98" t="str">
            <v>Bear Resources</v>
          </cell>
          <cell r="H98">
            <v>2013</v>
          </cell>
          <cell r="I98" t="str">
            <v>Terra Mining</v>
          </cell>
          <cell r="L98">
            <v>10832</v>
          </cell>
          <cell r="M98">
            <v>45363</v>
          </cell>
        </row>
        <row r="100">
          <cell r="A100" t="str">
            <v>ITX101</v>
          </cell>
          <cell r="B100" t="str">
            <v>Off Hire</v>
          </cell>
          <cell r="C100" t="str">
            <v>WL</v>
          </cell>
          <cell r="D100" t="str">
            <v>CAT</v>
          </cell>
          <cell r="E100" t="str">
            <v>924H</v>
          </cell>
          <cell r="F100" t="str">
            <v>CAT0924HLJTM00603</v>
          </cell>
          <cell r="G100" t="str">
            <v>Global Iron</v>
          </cell>
          <cell r="H100">
            <v>2008</v>
          </cell>
          <cell r="I100" t="str">
            <v xml:space="preserve">Worx Kalgoorlie </v>
          </cell>
          <cell r="L100">
            <v>5942</v>
          </cell>
          <cell r="M100">
            <v>45265</v>
          </cell>
        </row>
        <row r="101">
          <cell r="A101" t="str">
            <v>ITX102</v>
          </cell>
          <cell r="B101" t="str">
            <v>Off Hire</v>
          </cell>
          <cell r="C101" t="str">
            <v>WL</v>
          </cell>
          <cell r="D101" t="str">
            <v>CAT</v>
          </cell>
          <cell r="E101" t="str">
            <v>930H</v>
          </cell>
          <cell r="F101" t="str">
            <v>CAT0930HADHC02740</v>
          </cell>
          <cell r="G101" t="str">
            <v>Global Iron</v>
          </cell>
          <cell r="H101">
            <v>2011</v>
          </cell>
          <cell r="I101" t="str">
            <v xml:space="preserve">Worx Kalgoorlie </v>
          </cell>
        </row>
        <row r="103">
          <cell r="A103" t="str">
            <v>ST1001</v>
          </cell>
          <cell r="B103" t="str">
            <v>On Hire</v>
          </cell>
          <cell r="C103" t="str">
            <v>ST</v>
          </cell>
          <cell r="D103" t="str">
            <v>Isuzu</v>
          </cell>
          <cell r="E103" t="str">
            <v>1ILI754</v>
          </cell>
          <cell r="F103" t="str">
            <v>JALFVZ34SB7000057</v>
          </cell>
          <cell r="G103" t="str">
            <v>Worx</v>
          </cell>
          <cell r="H103">
            <v>2011</v>
          </cell>
          <cell r="I103" t="str">
            <v>Worx Perth WS</v>
          </cell>
        </row>
        <row r="105">
          <cell r="A105" t="str">
            <v>WC3001</v>
          </cell>
          <cell r="B105" t="str">
            <v>On Hire</v>
          </cell>
          <cell r="C105" t="str">
            <v>WC</v>
          </cell>
          <cell r="D105" t="str">
            <v>CAT</v>
          </cell>
          <cell r="E105" t="str">
            <v>777D</v>
          </cell>
          <cell r="F105" t="str">
            <v>3PR01126</v>
          </cell>
          <cell r="G105" t="str">
            <v>Worx</v>
          </cell>
          <cell r="H105">
            <v>1999</v>
          </cell>
          <cell r="I105" t="str">
            <v>Macmahons</v>
          </cell>
          <cell r="J105">
            <v>140</v>
          </cell>
          <cell r="K105">
            <v>200</v>
          </cell>
          <cell r="L105">
            <v>31405</v>
          </cell>
          <cell r="M105">
            <v>45473</v>
          </cell>
        </row>
        <row r="106">
          <cell r="A106" t="str">
            <v>WC3002</v>
          </cell>
          <cell r="B106" t="str">
            <v>On Hire</v>
          </cell>
          <cell r="C106" t="str">
            <v>WC</v>
          </cell>
          <cell r="D106" t="str">
            <v>CAT</v>
          </cell>
          <cell r="E106" t="str">
            <v>777F</v>
          </cell>
          <cell r="F106" t="str">
            <v>JRP00934</v>
          </cell>
          <cell r="G106" t="str">
            <v>Worx</v>
          </cell>
          <cell r="H106">
            <v>2007</v>
          </cell>
          <cell r="I106" t="str">
            <v>Kuuwa Rentals</v>
          </cell>
          <cell r="L106">
            <v>31526</v>
          </cell>
          <cell r="M106">
            <v>45672</v>
          </cell>
        </row>
        <row r="107">
          <cell r="A107" t="str">
            <v>WCX3002</v>
          </cell>
          <cell r="B107" t="str">
            <v>Off Hire</v>
          </cell>
          <cell r="C107" t="str">
            <v>WC</v>
          </cell>
          <cell r="D107" t="str">
            <v>CAT</v>
          </cell>
          <cell r="E107" t="str">
            <v>775F</v>
          </cell>
          <cell r="F107" t="str">
            <v>DLS01043</v>
          </cell>
          <cell r="G107" t="str">
            <v>Portzane</v>
          </cell>
          <cell r="H107">
            <v>2009</v>
          </cell>
          <cell r="I107" t="str">
            <v>Worx Perth (Returning to SRG)</v>
          </cell>
          <cell r="L107">
            <v>16239</v>
          </cell>
          <cell r="M107">
            <v>45473</v>
          </cell>
        </row>
        <row r="109">
          <cell r="A109" t="str">
            <v>WL1002</v>
          </cell>
          <cell r="B109" t="str">
            <v>On Hire</v>
          </cell>
          <cell r="C109" t="str">
            <v>WL</v>
          </cell>
          <cell r="D109" t="str">
            <v>CAT</v>
          </cell>
          <cell r="E109" t="str">
            <v>950M</v>
          </cell>
          <cell r="F109" t="str">
            <v>ENE10382</v>
          </cell>
          <cell r="G109" t="str">
            <v>Worx</v>
          </cell>
          <cell r="H109">
            <v>2018</v>
          </cell>
          <cell r="I109" t="str">
            <v>EGWME</v>
          </cell>
          <cell r="J109">
            <v>130</v>
          </cell>
          <cell r="K109">
            <v>200</v>
          </cell>
          <cell r="L109">
            <v>12837</v>
          </cell>
          <cell r="M109">
            <v>45449</v>
          </cell>
        </row>
        <row r="110">
          <cell r="A110" t="str">
            <v>WL1003</v>
          </cell>
          <cell r="B110" t="str">
            <v>Off hire</v>
          </cell>
          <cell r="C110" t="str">
            <v>WL</v>
          </cell>
          <cell r="D110" t="str">
            <v>CAT</v>
          </cell>
          <cell r="E110" t="str">
            <v>980M</v>
          </cell>
          <cell r="F110" t="str">
            <v>N8T00510</v>
          </cell>
          <cell r="G110" t="str">
            <v>Worx</v>
          </cell>
          <cell r="H110">
            <v>2015</v>
          </cell>
          <cell r="I110" t="str">
            <v>Nguarra</v>
          </cell>
          <cell r="L110">
            <v>10971.1</v>
          </cell>
          <cell r="M110">
            <v>45473</v>
          </cell>
        </row>
        <row r="111">
          <cell r="A111" t="str">
            <v>WL1004</v>
          </cell>
          <cell r="B111" t="str">
            <v>On Hire</v>
          </cell>
          <cell r="C111" t="str">
            <v>WL</v>
          </cell>
          <cell r="D111" t="str">
            <v>CAT</v>
          </cell>
          <cell r="E111" t="str">
            <v>966GC</v>
          </cell>
          <cell r="F111" t="str">
            <v>CAT00966ASGW02350</v>
          </cell>
          <cell r="G111" t="str">
            <v>Worx</v>
          </cell>
          <cell r="H111">
            <v>2024</v>
          </cell>
          <cell r="I111" t="str">
            <v>EGWME Solomon</v>
          </cell>
          <cell r="L111">
            <v>96.7</v>
          </cell>
          <cell r="M111">
            <v>45473</v>
          </cell>
        </row>
        <row r="112">
          <cell r="A112" t="str">
            <v>WLX102</v>
          </cell>
          <cell r="B112" t="str">
            <v>On Hire</v>
          </cell>
          <cell r="C112" t="str">
            <v>WL</v>
          </cell>
          <cell r="D112" t="str">
            <v>CAT</v>
          </cell>
          <cell r="E112" t="str">
            <v>938K</v>
          </cell>
          <cell r="F112" t="str">
            <v>938KTW8K03166</v>
          </cell>
          <cell r="G112" t="str">
            <v>Global Iron</v>
          </cell>
          <cell r="H112">
            <v>2022</v>
          </cell>
          <cell r="I112" t="str">
            <v>AIG&amp;E Eliwana</v>
          </cell>
          <cell r="L112">
            <v>2435</v>
          </cell>
          <cell r="M112">
            <v>45473</v>
          </cell>
        </row>
        <row r="114">
          <cell r="A114" t="str">
            <v>WL2002</v>
          </cell>
          <cell r="B114" t="str">
            <v>On Hire</v>
          </cell>
          <cell r="C114" t="str">
            <v>WL</v>
          </cell>
          <cell r="D114" t="str">
            <v>CAT</v>
          </cell>
          <cell r="E114" t="str">
            <v>988K</v>
          </cell>
          <cell r="F114" t="str">
            <v>L8X00356</v>
          </cell>
          <cell r="G114" t="str">
            <v>Worx</v>
          </cell>
          <cell r="H114">
            <v>2020</v>
          </cell>
          <cell r="I114" t="str">
            <v>National Plant - Para</v>
          </cell>
          <cell r="L114">
            <v>1905</v>
          </cell>
          <cell r="M114">
            <v>45473</v>
          </cell>
        </row>
        <row r="115">
          <cell r="A115" t="str">
            <v>WL2003</v>
          </cell>
          <cell r="B115" t="str">
            <v>On Hire</v>
          </cell>
          <cell r="C115" t="str">
            <v>WL</v>
          </cell>
          <cell r="D115" t="str">
            <v>CAT</v>
          </cell>
          <cell r="E115" t="str">
            <v>988K -Hi Lift</v>
          </cell>
          <cell r="F115" t="str">
            <v>CAT0988KLL8X00401</v>
          </cell>
          <cell r="G115" t="str">
            <v>Worx</v>
          </cell>
          <cell r="H115">
            <v>2021</v>
          </cell>
          <cell r="I115" t="str">
            <v>SRG Greenbushes</v>
          </cell>
          <cell r="L115">
            <v>7805</v>
          </cell>
          <cell r="M115">
            <v>45480</v>
          </cell>
        </row>
        <row r="117">
          <cell r="A117" t="str">
            <v>WL3001</v>
          </cell>
          <cell r="B117" t="str">
            <v>On Hire</v>
          </cell>
          <cell r="C117" t="str">
            <v>WL</v>
          </cell>
          <cell r="D117" t="str">
            <v>CAT</v>
          </cell>
          <cell r="E117" t="str">
            <v>992K</v>
          </cell>
          <cell r="F117" t="str">
            <v>ZMX00442</v>
          </cell>
          <cell r="G117" t="str">
            <v>Worx</v>
          </cell>
          <cell r="H117">
            <v>2012</v>
          </cell>
          <cell r="I117" t="str">
            <v xml:space="preserve">Emeco Thunderbox </v>
          </cell>
          <cell r="L117">
            <v>36769</v>
          </cell>
          <cell r="M117">
            <v>45483</v>
          </cell>
        </row>
        <row r="118">
          <cell r="A118" t="str">
            <v>WL3002</v>
          </cell>
          <cell r="B118" t="str">
            <v>Off hire</v>
          </cell>
          <cell r="C118" t="str">
            <v>WL</v>
          </cell>
          <cell r="D118" t="str">
            <v>Komatsu</v>
          </cell>
          <cell r="E118" t="str">
            <v>WA900</v>
          </cell>
          <cell r="F118">
            <v>60233</v>
          </cell>
          <cell r="G118" t="str">
            <v>Worx</v>
          </cell>
          <cell r="H118">
            <v>2015</v>
          </cell>
          <cell r="I118" t="str">
            <v xml:space="preserve">Worx Kalgoorlie </v>
          </cell>
          <cell r="L118">
            <v>36121</v>
          </cell>
          <cell r="M118">
            <v>45000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E55" dT="2024-04-30T05:20:06.21" personId="{00000000-0000-0000-0000-000000000000}" id="{BA18D7C3-BC23-4149-A22A-3D2765BAB4DA}">
    <text>Changed at 36316hrs, 1/2/2024, Macmahon had fitted T/C and was replaced under warranty at 36316hrs 
C:\Users\JonothanDark\Worx Equipment\Operations - Asset Register\WL3001 - Cat 992K Loader\Major Component History\WL3001 Torque Convertor Failure
Original hrs of TC change 34842 - 1/5/2023</text>
    <extLst>
      <x:ext xmlns:xltc2="http://schemas.microsoft.com/office/spreadsheetml/2020/threadedcomments2" uri="{F7C98A9C-CBB3-438F-8F68-D28B6AF4A901}">
        <xltc2:checksum>2773851661</xltc2:checksum>
        <xltc2:hyperlink startIndex="100" length="120" url="C:\Users\JonothanDark\Worx Equipment\Operations - Asset Register\WL3001 - Cat 992K Loader\Major Component History\WL3001"/>
      </x:ext>
    </extLs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microsoft.com/office/2017/10/relationships/threadedComment" Target="../threadedComments/threadedComment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58F513-5AFC-410C-9365-72121A711908}">
  <sheetPr>
    <tabColor theme="7"/>
    <pageSetUpPr fitToPage="1"/>
  </sheetPr>
  <dimension ref="A1:BN78"/>
  <sheetViews>
    <sheetView showGridLines="0" tabSelected="1" view="pageBreakPreview" zoomScale="115" zoomScaleNormal="115" zoomScaleSheetLayoutView="115" workbookViewId="0">
      <pane ySplit="11" topLeftCell="A12" activePane="bottomLeft" state="frozen"/>
      <selection activeCell="F17" sqref="F17"/>
      <selection pane="bottomLeft" activeCell="P78" sqref="M11:P78"/>
    </sheetView>
  </sheetViews>
  <sheetFormatPr defaultColWidth="9.140625" defaultRowHeight="12.75" x14ac:dyDescent="0.2"/>
  <cols>
    <col min="1" max="1" width="4.85546875" style="15" customWidth="1"/>
    <col min="2" max="2" width="36.85546875" style="15" customWidth="1"/>
    <col min="3" max="3" width="10.42578125" style="15" customWidth="1"/>
    <col min="4" max="4" width="11.42578125" style="85" bestFit="1" customWidth="1"/>
    <col min="5" max="5" width="12.140625" style="15" customWidth="1"/>
    <col min="6" max="6" width="11.7109375" style="23" customWidth="1"/>
    <col min="7" max="7" width="8.140625" style="15" bestFit="1" customWidth="1"/>
    <col min="8" max="8" width="10.140625" style="15" bestFit="1" customWidth="1"/>
    <col min="9" max="9" width="11.28515625" style="15" bestFit="1" customWidth="1"/>
    <col min="10" max="10" width="9.28515625" style="15" customWidth="1"/>
    <col min="11" max="11" width="12.5703125" style="48" customWidth="1"/>
    <col min="12" max="12" width="11.28515625" style="48" customWidth="1"/>
    <col min="13" max="13" width="9.42578125" style="15" bestFit="1" customWidth="1"/>
    <col min="14" max="14" width="11.42578125" style="15" customWidth="1"/>
    <col min="15" max="16" width="13.7109375" style="15" bestFit="1" customWidth="1"/>
    <col min="17" max="17" width="1" style="15" customWidth="1"/>
    <col min="18" max="24" width="9.28515625" style="15" bestFit="1" customWidth="1"/>
    <col min="25" max="41" width="9.140625" style="15"/>
    <col min="42" max="42" width="1.7109375" style="15" customWidth="1"/>
    <col min="43" max="16384" width="9.140625" style="15"/>
  </cols>
  <sheetData>
    <row r="1" spans="1:66" s="7" customFormat="1" ht="13.5" customHeight="1" thickBot="1" x14ac:dyDescent="0.3">
      <c r="A1" s="1"/>
      <c r="B1" s="2"/>
      <c r="C1" s="3" t="s">
        <v>0</v>
      </c>
      <c r="D1" s="95" t="s">
        <v>1</v>
      </c>
      <c r="E1" s="95"/>
      <c r="F1" s="4"/>
      <c r="G1" s="5" t="s">
        <v>2</v>
      </c>
      <c r="H1" s="2"/>
      <c r="I1" s="2"/>
      <c r="J1" s="2"/>
      <c r="K1" s="2"/>
      <c r="L1" s="6"/>
    </row>
    <row r="2" spans="1:66" s="7" customFormat="1" ht="13.5" customHeight="1" x14ac:dyDescent="0.25">
      <c r="A2" s="8"/>
      <c r="C2" s="9" t="s">
        <v>3</v>
      </c>
      <c r="D2" s="96" t="s">
        <v>4</v>
      </c>
      <c r="E2" s="96"/>
      <c r="G2" s="10" t="s">
        <v>5</v>
      </c>
      <c r="H2" s="97" t="s">
        <v>6</v>
      </c>
      <c r="I2" s="97"/>
      <c r="J2" s="97"/>
      <c r="K2" s="98"/>
      <c r="L2" s="11"/>
      <c r="M2" s="12" t="s">
        <v>7</v>
      </c>
    </row>
    <row r="3" spans="1:66" s="7" customFormat="1" ht="13.5" customHeight="1" x14ac:dyDescent="0.25">
      <c r="A3" s="8"/>
      <c r="C3" s="9" t="s">
        <v>8</v>
      </c>
      <c r="D3" s="99" t="str">
        <f>VLOOKUP($D$1,'[1]Asset Current Hours'!$A$6:$M$119,6,FALSE)</f>
        <v>ZMX00442</v>
      </c>
      <c r="E3" s="99"/>
      <c r="G3" s="13" t="s">
        <v>9</v>
      </c>
      <c r="H3" s="100" t="s">
        <v>10</v>
      </c>
      <c r="I3" s="100"/>
      <c r="J3" s="100"/>
      <c r="K3" s="101"/>
      <c r="L3" s="11"/>
    </row>
    <row r="4" spans="1:66" s="7" customFormat="1" ht="13.5" customHeight="1" thickBot="1" x14ac:dyDescent="0.3">
      <c r="A4" s="8"/>
      <c r="C4" s="14" t="s">
        <v>11</v>
      </c>
      <c r="D4" s="15">
        <f>D5+D6</f>
        <v>40227</v>
      </c>
      <c r="E4" s="15" t="s">
        <v>12</v>
      </c>
      <c r="G4" s="16" t="s">
        <v>13</v>
      </c>
      <c r="H4" s="102" t="s">
        <v>14</v>
      </c>
      <c r="I4" s="102"/>
      <c r="J4" s="102"/>
      <c r="K4" s="103"/>
      <c r="L4" s="17"/>
      <c r="N4" s="18" t="s">
        <v>15</v>
      </c>
      <c r="O4" s="19">
        <v>44778</v>
      </c>
    </row>
    <row r="5" spans="1:66" s="7" customFormat="1" ht="13.5" customHeight="1" thickBot="1" x14ac:dyDescent="0.3">
      <c r="A5" s="8"/>
      <c r="C5" s="14" t="s">
        <v>16</v>
      </c>
      <c r="D5" s="20"/>
      <c r="E5" s="15" t="s">
        <v>12</v>
      </c>
      <c r="L5" s="17"/>
    </row>
    <row r="6" spans="1:66" x14ac:dyDescent="0.2">
      <c r="A6" s="21"/>
      <c r="C6" s="14" t="s">
        <v>17</v>
      </c>
      <c r="D6" s="22">
        <v>40227</v>
      </c>
      <c r="E6" s="15" t="s">
        <v>12</v>
      </c>
      <c r="G6" s="24"/>
      <c r="H6" s="25" t="s">
        <v>18</v>
      </c>
      <c r="I6" s="26"/>
      <c r="J6" s="27"/>
      <c r="K6" s="28"/>
      <c r="L6" s="29"/>
      <c r="M6" s="27"/>
      <c r="N6" s="30"/>
    </row>
    <row r="7" spans="1:66" x14ac:dyDescent="0.2">
      <c r="A7" s="21"/>
      <c r="C7" s="14" t="s">
        <v>19</v>
      </c>
      <c r="D7" s="31">
        <v>45824</v>
      </c>
      <c r="G7" s="32"/>
      <c r="H7" s="33" t="s">
        <v>20</v>
      </c>
      <c r="I7" s="34"/>
      <c r="J7" s="33"/>
      <c r="K7" s="35"/>
      <c r="L7" s="36"/>
      <c r="N7" s="37"/>
    </row>
    <row r="8" spans="1:66" ht="13.5" thickBot="1" x14ac:dyDescent="0.25">
      <c r="A8" s="21"/>
      <c r="C8" s="14" t="s">
        <v>21</v>
      </c>
      <c r="D8" s="38">
        <v>400</v>
      </c>
      <c r="G8" s="39"/>
      <c r="H8" s="40" t="s">
        <v>22</v>
      </c>
      <c r="I8" s="41"/>
      <c r="J8" s="41"/>
      <c r="K8" s="42"/>
      <c r="L8" s="43"/>
      <c r="M8" s="41"/>
      <c r="N8" s="44"/>
    </row>
    <row r="9" spans="1:66" ht="13.5" customHeight="1" x14ac:dyDescent="0.2">
      <c r="A9" s="21"/>
      <c r="C9" s="14" t="s">
        <v>23</v>
      </c>
      <c r="D9" s="45">
        <v>135</v>
      </c>
      <c r="E9" s="15" t="s">
        <v>24</v>
      </c>
      <c r="K9" s="15"/>
      <c r="L9" s="36"/>
    </row>
    <row r="10" spans="1:66" ht="15.75" x14ac:dyDescent="0.25">
      <c r="A10" s="21"/>
      <c r="C10" s="14" t="s">
        <v>25</v>
      </c>
      <c r="D10" s="46">
        <v>90</v>
      </c>
      <c r="E10" s="15" t="s">
        <v>26</v>
      </c>
      <c r="F10" s="93" t="s">
        <v>27</v>
      </c>
      <c r="G10" s="93"/>
      <c r="H10" s="93"/>
      <c r="I10" s="47">
        <f>D7+D10</f>
        <v>45914</v>
      </c>
      <c r="L10" s="49"/>
      <c r="R10" s="94" t="s">
        <v>28</v>
      </c>
      <c r="S10" s="94"/>
      <c r="T10" s="94"/>
      <c r="U10" s="94"/>
      <c r="V10" s="94"/>
      <c r="W10" s="94"/>
      <c r="X10" s="94"/>
      <c r="Y10" s="94"/>
      <c r="Z10" s="94"/>
      <c r="AA10" s="94"/>
      <c r="AB10" s="94"/>
      <c r="AC10" s="94"/>
      <c r="AD10" s="94"/>
      <c r="AE10" s="94"/>
      <c r="AF10" s="94"/>
      <c r="AG10" s="94"/>
      <c r="AH10" s="94"/>
      <c r="AI10" s="94"/>
      <c r="AJ10" s="94"/>
      <c r="AK10" s="94"/>
      <c r="AL10" s="94"/>
      <c r="AM10" s="94"/>
      <c r="AN10" s="94"/>
      <c r="AO10" s="94"/>
      <c r="AQ10" s="94" t="s">
        <v>29</v>
      </c>
      <c r="AR10" s="94"/>
      <c r="AS10" s="94"/>
      <c r="AT10" s="94"/>
      <c r="AU10" s="94"/>
      <c r="AV10" s="94"/>
      <c r="AW10" s="94"/>
      <c r="AX10" s="94"/>
      <c r="AY10" s="94"/>
      <c r="AZ10" s="94"/>
      <c r="BA10" s="94"/>
      <c r="BB10" s="94"/>
      <c r="BC10" s="94"/>
      <c r="BD10" s="94"/>
      <c r="BE10" s="94"/>
      <c r="BF10" s="94"/>
      <c r="BG10" s="94"/>
      <c r="BH10" s="94"/>
      <c r="BI10" s="94"/>
      <c r="BJ10" s="94"/>
      <c r="BK10" s="94"/>
      <c r="BL10" s="94"/>
      <c r="BM10" s="94"/>
      <c r="BN10" s="94"/>
    </row>
    <row r="11" spans="1:66" s="55" customFormat="1" ht="25.5" x14ac:dyDescent="0.2">
      <c r="A11" s="50" t="s">
        <v>30</v>
      </c>
      <c r="B11" s="51" t="s">
        <v>31</v>
      </c>
      <c r="C11" s="51" t="s">
        <v>32</v>
      </c>
      <c r="D11" s="52" t="s">
        <v>33</v>
      </c>
      <c r="E11" s="51" t="s">
        <v>34</v>
      </c>
      <c r="F11" s="53" t="s">
        <v>35</v>
      </c>
      <c r="G11" s="51" t="s">
        <v>36</v>
      </c>
      <c r="H11" s="51" t="s">
        <v>37</v>
      </c>
      <c r="I11" s="51" t="s">
        <v>38</v>
      </c>
      <c r="J11" s="51" t="s">
        <v>39</v>
      </c>
      <c r="K11" s="51" t="s">
        <v>40</v>
      </c>
      <c r="L11" s="54" t="s">
        <v>41</v>
      </c>
      <c r="M11" s="51"/>
      <c r="N11" s="51"/>
      <c r="O11" s="51"/>
      <c r="P11" s="51"/>
      <c r="R11" s="56">
        <v>40909</v>
      </c>
      <c r="S11" s="56">
        <f t="shared" ref="S11:AO11" si="0">R11+31</f>
        <v>40940</v>
      </c>
      <c r="T11" s="56">
        <f t="shared" si="0"/>
        <v>40971</v>
      </c>
      <c r="U11" s="56">
        <f t="shared" si="0"/>
        <v>41002</v>
      </c>
      <c r="V11" s="56">
        <f t="shared" si="0"/>
        <v>41033</v>
      </c>
      <c r="W11" s="56">
        <f t="shared" si="0"/>
        <v>41064</v>
      </c>
      <c r="X11" s="56">
        <f t="shared" si="0"/>
        <v>41095</v>
      </c>
      <c r="Y11" s="56">
        <f t="shared" si="0"/>
        <v>41126</v>
      </c>
      <c r="Z11" s="56">
        <f t="shared" si="0"/>
        <v>41157</v>
      </c>
      <c r="AA11" s="56">
        <f t="shared" si="0"/>
        <v>41188</v>
      </c>
      <c r="AB11" s="56">
        <f t="shared" si="0"/>
        <v>41219</v>
      </c>
      <c r="AC11" s="56">
        <f t="shared" si="0"/>
        <v>41250</v>
      </c>
      <c r="AD11" s="56">
        <f t="shared" si="0"/>
        <v>41281</v>
      </c>
      <c r="AE11" s="56">
        <f t="shared" si="0"/>
        <v>41312</v>
      </c>
      <c r="AF11" s="56">
        <f t="shared" si="0"/>
        <v>41343</v>
      </c>
      <c r="AG11" s="56">
        <f t="shared" si="0"/>
        <v>41374</v>
      </c>
      <c r="AH11" s="56">
        <f t="shared" si="0"/>
        <v>41405</v>
      </c>
      <c r="AI11" s="56">
        <f t="shared" si="0"/>
        <v>41436</v>
      </c>
      <c r="AJ11" s="56">
        <f t="shared" si="0"/>
        <v>41467</v>
      </c>
      <c r="AK11" s="56">
        <f t="shared" si="0"/>
        <v>41498</v>
      </c>
      <c r="AL11" s="56">
        <f t="shared" si="0"/>
        <v>41529</v>
      </c>
      <c r="AM11" s="56">
        <f t="shared" si="0"/>
        <v>41560</v>
      </c>
      <c r="AN11" s="56">
        <f t="shared" si="0"/>
        <v>41591</v>
      </c>
      <c r="AO11" s="56">
        <f t="shared" si="0"/>
        <v>41622</v>
      </c>
      <c r="AQ11" s="56">
        <v>40909</v>
      </c>
      <c r="AR11" s="56">
        <f t="shared" ref="AR11:BN11" si="1">AQ11+31</f>
        <v>40940</v>
      </c>
      <c r="AS11" s="56">
        <f t="shared" si="1"/>
        <v>40971</v>
      </c>
      <c r="AT11" s="56">
        <f t="shared" si="1"/>
        <v>41002</v>
      </c>
      <c r="AU11" s="56">
        <f t="shared" si="1"/>
        <v>41033</v>
      </c>
      <c r="AV11" s="56">
        <f t="shared" si="1"/>
        <v>41064</v>
      </c>
      <c r="AW11" s="56">
        <f t="shared" si="1"/>
        <v>41095</v>
      </c>
      <c r="AX11" s="56">
        <f t="shared" si="1"/>
        <v>41126</v>
      </c>
      <c r="AY11" s="56">
        <f t="shared" si="1"/>
        <v>41157</v>
      </c>
      <c r="AZ11" s="56">
        <f t="shared" si="1"/>
        <v>41188</v>
      </c>
      <c r="BA11" s="56">
        <f t="shared" si="1"/>
        <v>41219</v>
      </c>
      <c r="BB11" s="56">
        <f t="shared" si="1"/>
        <v>41250</v>
      </c>
      <c r="BC11" s="56">
        <f t="shared" si="1"/>
        <v>41281</v>
      </c>
      <c r="BD11" s="56">
        <f t="shared" si="1"/>
        <v>41312</v>
      </c>
      <c r="BE11" s="56">
        <f t="shared" si="1"/>
        <v>41343</v>
      </c>
      <c r="BF11" s="56">
        <f t="shared" si="1"/>
        <v>41374</v>
      </c>
      <c r="BG11" s="56">
        <f t="shared" si="1"/>
        <v>41405</v>
      </c>
      <c r="BH11" s="56">
        <f t="shared" si="1"/>
        <v>41436</v>
      </c>
      <c r="BI11" s="56">
        <f t="shared" si="1"/>
        <v>41467</v>
      </c>
      <c r="BJ11" s="56">
        <f t="shared" si="1"/>
        <v>41498</v>
      </c>
      <c r="BK11" s="56">
        <f t="shared" si="1"/>
        <v>41529</v>
      </c>
      <c r="BL11" s="56">
        <f t="shared" si="1"/>
        <v>41560</v>
      </c>
      <c r="BM11" s="56">
        <f t="shared" si="1"/>
        <v>41591</v>
      </c>
      <c r="BN11" s="56">
        <f t="shared" si="1"/>
        <v>41622</v>
      </c>
    </row>
    <row r="12" spans="1:66" x14ac:dyDescent="0.2">
      <c r="A12" s="57"/>
      <c r="B12" s="57" t="s">
        <v>42</v>
      </c>
      <c r="C12" s="58"/>
      <c r="D12" s="59"/>
      <c r="E12" s="59"/>
      <c r="F12" s="59"/>
      <c r="G12" s="59"/>
      <c r="H12" s="59"/>
      <c r="I12" s="59"/>
      <c r="J12" s="59"/>
      <c r="K12" s="59"/>
      <c r="L12" s="60"/>
      <c r="M12" s="59"/>
      <c r="N12" s="59"/>
      <c r="O12" s="59"/>
      <c r="P12" s="60"/>
      <c r="R12" s="61"/>
      <c r="S12" s="61"/>
      <c r="T12" s="61"/>
      <c r="U12" s="61"/>
      <c r="V12" s="61"/>
      <c r="W12" s="61"/>
      <c r="X12" s="61"/>
      <c r="Y12" s="61"/>
      <c r="Z12" s="61"/>
      <c r="AA12" s="61"/>
      <c r="AB12" s="61"/>
      <c r="AC12" s="61"/>
      <c r="AD12" s="61"/>
      <c r="AE12" s="61"/>
      <c r="AF12" s="61"/>
      <c r="AG12" s="61"/>
      <c r="AH12" s="61"/>
      <c r="AI12" s="61"/>
      <c r="AJ12" s="61"/>
      <c r="AK12" s="61"/>
      <c r="AL12" s="61"/>
      <c r="AM12" s="61"/>
      <c r="AN12" s="61"/>
      <c r="AO12" s="61"/>
      <c r="AQ12" s="61"/>
      <c r="AR12" s="61"/>
      <c r="AS12" s="61"/>
      <c r="AT12" s="61"/>
      <c r="AU12" s="61"/>
      <c r="AV12" s="61"/>
      <c r="AW12" s="61"/>
      <c r="AX12" s="61"/>
      <c r="AY12" s="61"/>
      <c r="AZ12" s="61"/>
      <c r="BA12" s="61"/>
      <c r="BB12" s="61"/>
      <c r="BC12" s="61"/>
      <c r="BD12" s="61"/>
      <c r="BE12" s="61"/>
      <c r="BF12" s="61"/>
      <c r="BG12" s="61"/>
      <c r="BH12" s="61"/>
      <c r="BI12" s="61"/>
      <c r="BJ12" s="61"/>
      <c r="BK12" s="61"/>
      <c r="BL12" s="61"/>
      <c r="BM12" s="61"/>
      <c r="BN12" s="61"/>
    </row>
    <row r="13" spans="1:66" x14ac:dyDescent="0.2">
      <c r="A13" s="62">
        <v>1</v>
      </c>
      <c r="B13" s="15" t="s">
        <v>43</v>
      </c>
      <c r="C13" s="63" t="s">
        <v>5</v>
      </c>
      <c r="D13" s="64">
        <v>18000</v>
      </c>
      <c r="E13" s="65">
        <v>34842</v>
      </c>
      <c r="F13" s="66">
        <v>45047</v>
      </c>
      <c r="G13" s="67">
        <f t="shared" ref="G13:G20" si="2">$D$6-E13</f>
        <v>5385</v>
      </c>
      <c r="H13" s="67">
        <f t="shared" ref="H13:H20" si="3">D13-G13</f>
        <v>12615</v>
      </c>
      <c r="I13" s="67">
        <f t="shared" ref="I13:I20" si="4">H13/($D$8/30)</f>
        <v>946.125</v>
      </c>
      <c r="J13" s="67">
        <f t="shared" ref="J13:J20" si="5">E13+D13</f>
        <v>52842</v>
      </c>
      <c r="K13" s="68">
        <f t="shared" ref="K13:K20" si="6">$D$7+I13</f>
        <v>46770.125</v>
      </c>
      <c r="L13" s="69">
        <f t="shared" ref="L13:L20" si="7">($D$6-E13)/D13*100</f>
        <v>29.916666666666668</v>
      </c>
      <c r="M13" s="70"/>
      <c r="N13" s="71"/>
      <c r="O13" s="72"/>
      <c r="P13" s="71"/>
      <c r="R13" s="61" t="str">
        <f t="shared" ref="R13:AO13" si="8">IF((DATE(YEAR($K13),MONTH($K13),1))=(DATE(YEAR(R$11),MONTH(R$11),1)),$P13,"")</f>
        <v/>
      </c>
      <c r="S13" s="61" t="str">
        <f t="shared" si="8"/>
        <v/>
      </c>
      <c r="T13" s="61" t="str">
        <f t="shared" si="8"/>
        <v/>
      </c>
      <c r="U13" s="61" t="str">
        <f t="shared" si="8"/>
        <v/>
      </c>
      <c r="V13" s="61" t="str">
        <f t="shared" si="8"/>
        <v/>
      </c>
      <c r="W13" s="61" t="str">
        <f t="shared" si="8"/>
        <v/>
      </c>
      <c r="X13" s="61" t="str">
        <f t="shared" si="8"/>
        <v/>
      </c>
      <c r="Y13" s="61" t="str">
        <f t="shared" si="8"/>
        <v/>
      </c>
      <c r="Z13" s="61" t="str">
        <f t="shared" si="8"/>
        <v/>
      </c>
      <c r="AA13" s="61" t="str">
        <f t="shared" si="8"/>
        <v/>
      </c>
      <c r="AB13" s="61" t="str">
        <f t="shared" si="8"/>
        <v/>
      </c>
      <c r="AC13" s="61" t="str">
        <f t="shared" si="8"/>
        <v/>
      </c>
      <c r="AD13" s="61" t="str">
        <f t="shared" si="8"/>
        <v/>
      </c>
      <c r="AE13" s="61" t="str">
        <f t="shared" si="8"/>
        <v/>
      </c>
      <c r="AF13" s="61" t="str">
        <f t="shared" si="8"/>
        <v/>
      </c>
      <c r="AG13" s="61" t="str">
        <f t="shared" si="8"/>
        <v/>
      </c>
      <c r="AH13" s="61" t="str">
        <f t="shared" si="8"/>
        <v/>
      </c>
      <c r="AI13" s="61" t="str">
        <f t="shared" si="8"/>
        <v/>
      </c>
      <c r="AJ13" s="61" t="str">
        <f t="shared" si="8"/>
        <v/>
      </c>
      <c r="AK13" s="61" t="str">
        <f t="shared" si="8"/>
        <v/>
      </c>
      <c r="AL13" s="61" t="str">
        <f t="shared" si="8"/>
        <v/>
      </c>
      <c r="AM13" s="61" t="str">
        <f t="shared" si="8"/>
        <v/>
      </c>
      <c r="AN13" s="61" t="str">
        <f t="shared" si="8"/>
        <v/>
      </c>
      <c r="AO13" s="61" t="str">
        <f t="shared" si="8"/>
        <v/>
      </c>
      <c r="AQ13" s="61"/>
      <c r="AR13" s="61"/>
      <c r="AS13" s="61"/>
      <c r="AT13" s="61"/>
      <c r="AU13" s="61"/>
      <c r="AV13" s="61"/>
      <c r="AW13" s="61"/>
      <c r="AX13" s="61"/>
      <c r="AY13" s="61"/>
      <c r="AZ13" s="61"/>
      <c r="BA13" s="61"/>
      <c r="BB13" s="61"/>
      <c r="BC13" s="61"/>
      <c r="BD13" s="61"/>
      <c r="BE13" s="61"/>
      <c r="BF13" s="61"/>
      <c r="BG13" s="61"/>
      <c r="BH13" s="61"/>
      <c r="BI13" s="61"/>
      <c r="BJ13" s="61"/>
      <c r="BK13" s="61"/>
      <c r="BL13" s="61"/>
      <c r="BM13" s="61"/>
      <c r="BN13" s="61"/>
    </row>
    <row r="14" spans="1:66" x14ac:dyDescent="0.2">
      <c r="A14" s="62">
        <f>A13+1</f>
        <v>2</v>
      </c>
      <c r="B14" s="15" t="s">
        <v>44</v>
      </c>
      <c r="C14" s="63" t="s">
        <v>5</v>
      </c>
      <c r="D14" s="64">
        <v>9000</v>
      </c>
      <c r="E14" s="65">
        <v>34842</v>
      </c>
      <c r="F14" s="66">
        <v>45047</v>
      </c>
      <c r="G14" s="67">
        <f t="shared" si="2"/>
        <v>5385</v>
      </c>
      <c r="H14" s="67">
        <f t="shared" si="3"/>
        <v>3615</v>
      </c>
      <c r="I14" s="67">
        <f t="shared" si="4"/>
        <v>271.125</v>
      </c>
      <c r="J14" s="67">
        <f t="shared" si="5"/>
        <v>43842</v>
      </c>
      <c r="K14" s="68">
        <f t="shared" si="6"/>
        <v>46095.125</v>
      </c>
      <c r="L14" s="69">
        <f t="shared" si="7"/>
        <v>59.833333333333336</v>
      </c>
      <c r="M14" s="70"/>
      <c r="N14" s="71"/>
      <c r="O14" s="72"/>
      <c r="P14" s="71"/>
      <c r="R14" s="61"/>
      <c r="S14" s="61"/>
      <c r="T14" s="61"/>
      <c r="U14" s="61"/>
      <c r="V14" s="61"/>
      <c r="W14" s="61"/>
      <c r="X14" s="61"/>
      <c r="Y14" s="61"/>
      <c r="Z14" s="61"/>
      <c r="AA14" s="61"/>
      <c r="AB14" s="61"/>
      <c r="AC14" s="61"/>
      <c r="AD14" s="61"/>
      <c r="AE14" s="61"/>
      <c r="AF14" s="61"/>
      <c r="AG14" s="61"/>
      <c r="AH14" s="61"/>
      <c r="AI14" s="61"/>
      <c r="AJ14" s="61"/>
      <c r="AK14" s="61"/>
      <c r="AL14" s="61"/>
      <c r="AM14" s="61"/>
      <c r="AN14" s="61"/>
      <c r="AO14" s="61"/>
      <c r="AQ14" s="61"/>
      <c r="AR14" s="61"/>
      <c r="AS14" s="61"/>
      <c r="AT14" s="61"/>
      <c r="AU14" s="61"/>
      <c r="AV14" s="61"/>
      <c r="AW14" s="61"/>
      <c r="AX14" s="61"/>
      <c r="AY14" s="61"/>
      <c r="AZ14" s="61"/>
      <c r="BA14" s="61"/>
      <c r="BB14" s="61"/>
      <c r="BC14" s="61"/>
      <c r="BD14" s="61"/>
      <c r="BE14" s="61"/>
      <c r="BF14" s="61"/>
      <c r="BG14" s="61"/>
      <c r="BH14" s="61"/>
      <c r="BI14" s="61"/>
      <c r="BJ14" s="61"/>
      <c r="BK14" s="61"/>
      <c r="BL14" s="61"/>
      <c r="BM14" s="61"/>
      <c r="BN14" s="61"/>
    </row>
    <row r="15" spans="1:66" x14ac:dyDescent="0.2">
      <c r="A15" s="62">
        <f>A14+1</f>
        <v>3</v>
      </c>
      <c r="B15" s="15" t="s">
        <v>45</v>
      </c>
      <c r="C15" s="63" t="s">
        <v>5</v>
      </c>
      <c r="D15" s="64">
        <v>9000</v>
      </c>
      <c r="E15" s="65">
        <v>34842</v>
      </c>
      <c r="F15" s="66">
        <v>45047</v>
      </c>
      <c r="G15" s="67">
        <f t="shared" si="2"/>
        <v>5385</v>
      </c>
      <c r="H15" s="67">
        <f t="shared" si="3"/>
        <v>3615</v>
      </c>
      <c r="I15" s="67">
        <f t="shared" si="4"/>
        <v>271.125</v>
      </c>
      <c r="J15" s="67">
        <f t="shared" si="5"/>
        <v>43842</v>
      </c>
      <c r="K15" s="68">
        <f t="shared" si="6"/>
        <v>46095.125</v>
      </c>
      <c r="L15" s="69">
        <f t="shared" si="7"/>
        <v>59.833333333333336</v>
      </c>
      <c r="M15" s="70"/>
      <c r="N15" s="71"/>
      <c r="O15" s="72"/>
      <c r="P15" s="71"/>
      <c r="R15" s="61"/>
      <c r="S15" s="61"/>
      <c r="T15" s="61"/>
      <c r="U15" s="61"/>
      <c r="V15" s="61"/>
      <c r="W15" s="61"/>
      <c r="X15" s="61"/>
      <c r="Y15" s="61"/>
      <c r="Z15" s="61"/>
      <c r="AA15" s="61"/>
      <c r="AB15" s="61"/>
      <c r="AC15" s="61"/>
      <c r="AD15" s="61"/>
      <c r="AE15" s="61"/>
      <c r="AF15" s="61"/>
      <c r="AG15" s="61"/>
      <c r="AH15" s="61"/>
      <c r="AI15" s="61"/>
      <c r="AJ15" s="61"/>
      <c r="AK15" s="61"/>
      <c r="AL15" s="61"/>
      <c r="AM15" s="61"/>
      <c r="AN15" s="61"/>
      <c r="AO15" s="61"/>
      <c r="AQ15" s="61"/>
      <c r="AR15" s="61"/>
      <c r="AS15" s="61"/>
      <c r="AT15" s="61"/>
      <c r="AU15" s="61"/>
      <c r="AV15" s="61"/>
      <c r="AW15" s="61"/>
      <c r="AX15" s="61"/>
      <c r="AY15" s="61"/>
      <c r="AZ15" s="61"/>
      <c r="BA15" s="61"/>
      <c r="BB15" s="61"/>
      <c r="BC15" s="61"/>
      <c r="BD15" s="61"/>
      <c r="BE15" s="61"/>
      <c r="BF15" s="61"/>
      <c r="BG15" s="61"/>
      <c r="BH15" s="61"/>
      <c r="BI15" s="61"/>
      <c r="BJ15" s="61"/>
      <c r="BK15" s="61"/>
      <c r="BL15" s="61"/>
      <c r="BM15" s="61"/>
      <c r="BN15" s="61"/>
    </row>
    <row r="16" spans="1:66" x14ac:dyDescent="0.2">
      <c r="A16" s="62">
        <f>A14+1</f>
        <v>3</v>
      </c>
      <c r="B16" s="15" t="s">
        <v>46</v>
      </c>
      <c r="C16" s="63" t="s">
        <v>5</v>
      </c>
      <c r="D16" s="64">
        <v>9000</v>
      </c>
      <c r="E16" s="65">
        <v>34842</v>
      </c>
      <c r="F16" s="66">
        <v>45047</v>
      </c>
      <c r="G16" s="67">
        <f t="shared" si="2"/>
        <v>5385</v>
      </c>
      <c r="H16" s="67">
        <f t="shared" si="3"/>
        <v>3615</v>
      </c>
      <c r="I16" s="67">
        <f t="shared" si="4"/>
        <v>271.125</v>
      </c>
      <c r="J16" s="67">
        <f t="shared" si="5"/>
        <v>43842</v>
      </c>
      <c r="K16" s="68">
        <f t="shared" si="6"/>
        <v>46095.125</v>
      </c>
      <c r="L16" s="69">
        <f t="shared" si="7"/>
        <v>59.833333333333336</v>
      </c>
      <c r="M16" s="70"/>
      <c r="N16" s="71"/>
      <c r="O16" s="72"/>
      <c r="P16" s="71"/>
      <c r="R16" s="61"/>
      <c r="S16" s="61"/>
      <c r="T16" s="61"/>
      <c r="U16" s="61"/>
      <c r="V16" s="61"/>
      <c r="W16" s="61"/>
      <c r="X16" s="61"/>
      <c r="Y16" s="61"/>
      <c r="Z16" s="61"/>
      <c r="AA16" s="61"/>
      <c r="AB16" s="61"/>
      <c r="AC16" s="61"/>
      <c r="AD16" s="61"/>
      <c r="AE16" s="61"/>
      <c r="AF16" s="61"/>
      <c r="AG16" s="61"/>
      <c r="AH16" s="61"/>
      <c r="AI16" s="61"/>
      <c r="AJ16" s="61"/>
      <c r="AK16" s="61"/>
      <c r="AL16" s="61"/>
      <c r="AM16" s="61"/>
      <c r="AN16" s="61"/>
      <c r="AO16" s="61"/>
      <c r="AQ16" s="61"/>
      <c r="AR16" s="61"/>
      <c r="AS16" s="61"/>
      <c r="AT16" s="61"/>
      <c r="AU16" s="61"/>
      <c r="AV16" s="61"/>
      <c r="AW16" s="61"/>
      <c r="AX16" s="61"/>
      <c r="AY16" s="61"/>
      <c r="AZ16" s="61"/>
      <c r="BA16" s="61"/>
      <c r="BB16" s="61"/>
      <c r="BC16" s="61"/>
      <c r="BD16" s="61"/>
      <c r="BE16" s="61"/>
      <c r="BF16" s="61"/>
      <c r="BG16" s="61"/>
      <c r="BH16" s="61"/>
      <c r="BI16" s="61"/>
      <c r="BJ16" s="61"/>
      <c r="BK16" s="61"/>
      <c r="BL16" s="61"/>
      <c r="BM16" s="61"/>
      <c r="BN16" s="61"/>
    </row>
    <row r="17" spans="1:66" x14ac:dyDescent="0.2">
      <c r="A17" s="62">
        <f>A15+1</f>
        <v>4</v>
      </c>
      <c r="B17" s="15" t="s">
        <v>47</v>
      </c>
      <c r="C17" s="63" t="s">
        <v>5</v>
      </c>
      <c r="D17" s="64">
        <v>9000</v>
      </c>
      <c r="E17" s="65">
        <v>34842</v>
      </c>
      <c r="F17" s="66">
        <v>45047</v>
      </c>
      <c r="G17" s="67">
        <f t="shared" si="2"/>
        <v>5385</v>
      </c>
      <c r="H17" s="67">
        <f t="shared" si="3"/>
        <v>3615</v>
      </c>
      <c r="I17" s="67">
        <f t="shared" si="4"/>
        <v>271.125</v>
      </c>
      <c r="J17" s="67">
        <f t="shared" si="5"/>
        <v>43842</v>
      </c>
      <c r="K17" s="68">
        <f t="shared" si="6"/>
        <v>46095.125</v>
      </c>
      <c r="L17" s="69">
        <f t="shared" si="7"/>
        <v>59.833333333333336</v>
      </c>
      <c r="M17" s="70"/>
      <c r="N17" s="71"/>
      <c r="O17" s="72"/>
      <c r="P17" s="71"/>
      <c r="R17" s="61"/>
      <c r="S17" s="61"/>
      <c r="T17" s="61"/>
      <c r="U17" s="61"/>
      <c r="V17" s="61"/>
      <c r="W17" s="61"/>
      <c r="X17" s="61"/>
      <c r="Y17" s="61"/>
      <c r="Z17" s="61"/>
      <c r="AA17" s="61"/>
      <c r="AB17" s="61"/>
      <c r="AC17" s="61"/>
      <c r="AD17" s="61"/>
      <c r="AE17" s="61"/>
      <c r="AF17" s="61"/>
      <c r="AG17" s="61"/>
      <c r="AH17" s="61"/>
      <c r="AI17" s="61"/>
      <c r="AJ17" s="61"/>
      <c r="AK17" s="61"/>
      <c r="AL17" s="61"/>
      <c r="AM17" s="61"/>
      <c r="AN17" s="61"/>
      <c r="AO17" s="61"/>
      <c r="AQ17" s="61"/>
      <c r="AR17" s="61"/>
      <c r="AS17" s="61"/>
      <c r="AT17" s="61"/>
      <c r="AU17" s="61"/>
      <c r="AV17" s="61"/>
      <c r="AW17" s="61"/>
      <c r="AX17" s="61"/>
      <c r="AY17" s="61"/>
      <c r="AZ17" s="61"/>
      <c r="BA17" s="61"/>
      <c r="BB17" s="61"/>
      <c r="BC17" s="61"/>
      <c r="BD17" s="61"/>
      <c r="BE17" s="61"/>
      <c r="BF17" s="61"/>
      <c r="BG17" s="61"/>
      <c r="BH17" s="61"/>
      <c r="BI17" s="61"/>
      <c r="BJ17" s="61"/>
      <c r="BK17" s="61"/>
      <c r="BL17" s="61"/>
      <c r="BM17" s="61"/>
      <c r="BN17" s="61"/>
    </row>
    <row r="18" spans="1:66" x14ac:dyDescent="0.2">
      <c r="A18" s="62">
        <f>A15+1</f>
        <v>4</v>
      </c>
      <c r="B18" s="15" t="s">
        <v>48</v>
      </c>
      <c r="C18" s="63" t="s">
        <v>5</v>
      </c>
      <c r="D18" s="64">
        <v>18000</v>
      </c>
      <c r="E18" s="65">
        <v>34842</v>
      </c>
      <c r="F18" s="66">
        <v>45047</v>
      </c>
      <c r="G18" s="67">
        <f t="shared" si="2"/>
        <v>5385</v>
      </c>
      <c r="H18" s="67">
        <f t="shared" si="3"/>
        <v>12615</v>
      </c>
      <c r="I18" s="67">
        <f t="shared" si="4"/>
        <v>946.125</v>
      </c>
      <c r="J18" s="67">
        <f t="shared" si="5"/>
        <v>52842</v>
      </c>
      <c r="K18" s="68">
        <f t="shared" si="6"/>
        <v>46770.125</v>
      </c>
      <c r="L18" s="69">
        <f t="shared" si="7"/>
        <v>29.916666666666668</v>
      </c>
      <c r="M18" s="70"/>
      <c r="N18" s="71"/>
      <c r="O18" s="72"/>
      <c r="P18" s="71"/>
      <c r="R18" s="61"/>
      <c r="S18" s="61"/>
      <c r="T18" s="61"/>
      <c r="U18" s="61"/>
      <c r="V18" s="61"/>
      <c r="W18" s="61"/>
      <c r="X18" s="61"/>
      <c r="Y18" s="61"/>
      <c r="Z18" s="61"/>
      <c r="AA18" s="61"/>
      <c r="AB18" s="61"/>
      <c r="AC18" s="61"/>
      <c r="AD18" s="61"/>
      <c r="AE18" s="61"/>
      <c r="AF18" s="61"/>
      <c r="AG18" s="61"/>
      <c r="AH18" s="61"/>
      <c r="AI18" s="61"/>
      <c r="AJ18" s="61"/>
      <c r="AK18" s="61"/>
      <c r="AL18" s="61"/>
      <c r="AM18" s="61"/>
      <c r="AN18" s="61"/>
      <c r="AO18" s="61"/>
      <c r="AQ18" s="61"/>
      <c r="AR18" s="61"/>
      <c r="AS18" s="61"/>
      <c r="AT18" s="61"/>
      <c r="AU18" s="61"/>
      <c r="AV18" s="61"/>
      <c r="AW18" s="61"/>
      <c r="AX18" s="61"/>
      <c r="AY18" s="61"/>
      <c r="AZ18" s="61"/>
      <c r="BA18" s="61"/>
      <c r="BB18" s="61"/>
      <c r="BC18" s="61"/>
      <c r="BD18" s="61"/>
      <c r="BE18" s="61"/>
      <c r="BF18" s="61"/>
      <c r="BG18" s="61"/>
      <c r="BH18" s="61"/>
      <c r="BI18" s="61"/>
      <c r="BJ18" s="61"/>
      <c r="BK18" s="61"/>
      <c r="BL18" s="61"/>
      <c r="BM18" s="61"/>
      <c r="BN18" s="61"/>
    </row>
    <row r="19" spans="1:66" x14ac:dyDescent="0.2">
      <c r="A19" s="62">
        <f>A16+1</f>
        <v>4</v>
      </c>
      <c r="B19" s="15" t="s">
        <v>49</v>
      </c>
      <c r="C19" s="63" t="s">
        <v>5</v>
      </c>
      <c r="D19" s="64">
        <v>18000</v>
      </c>
      <c r="E19" s="65">
        <v>34842</v>
      </c>
      <c r="F19" s="66">
        <v>45047</v>
      </c>
      <c r="G19" s="67">
        <f t="shared" si="2"/>
        <v>5385</v>
      </c>
      <c r="H19" s="67">
        <f t="shared" si="3"/>
        <v>12615</v>
      </c>
      <c r="I19" s="67">
        <f t="shared" si="4"/>
        <v>946.125</v>
      </c>
      <c r="J19" s="67">
        <f t="shared" si="5"/>
        <v>52842</v>
      </c>
      <c r="K19" s="68">
        <f t="shared" si="6"/>
        <v>46770.125</v>
      </c>
      <c r="L19" s="69">
        <f t="shared" si="7"/>
        <v>29.916666666666668</v>
      </c>
      <c r="M19" s="70"/>
      <c r="N19" s="71"/>
      <c r="O19" s="72"/>
      <c r="P19" s="71"/>
      <c r="R19" s="61"/>
      <c r="S19" s="61"/>
      <c r="T19" s="61"/>
      <c r="U19" s="61"/>
      <c r="V19" s="61"/>
      <c r="W19" s="61"/>
      <c r="X19" s="61"/>
      <c r="Y19" s="61"/>
      <c r="Z19" s="61"/>
      <c r="AA19" s="61"/>
      <c r="AB19" s="61"/>
      <c r="AC19" s="61"/>
      <c r="AD19" s="61"/>
      <c r="AE19" s="61"/>
      <c r="AF19" s="61"/>
      <c r="AG19" s="61"/>
      <c r="AH19" s="61"/>
      <c r="AI19" s="61"/>
      <c r="AJ19" s="61"/>
      <c r="AK19" s="61"/>
      <c r="AL19" s="61"/>
      <c r="AM19" s="61"/>
      <c r="AN19" s="61"/>
      <c r="AO19" s="61"/>
      <c r="AQ19" s="61"/>
      <c r="AR19" s="61"/>
      <c r="AS19" s="61"/>
      <c r="AT19" s="61"/>
      <c r="AU19" s="61"/>
      <c r="AV19" s="61"/>
      <c r="AW19" s="61"/>
      <c r="AX19" s="61"/>
      <c r="AY19" s="61"/>
      <c r="AZ19" s="61"/>
      <c r="BA19" s="61"/>
      <c r="BB19" s="61"/>
      <c r="BC19" s="61"/>
      <c r="BD19" s="61"/>
      <c r="BE19" s="61"/>
      <c r="BF19" s="61"/>
      <c r="BG19" s="61"/>
      <c r="BH19" s="61"/>
      <c r="BI19" s="61"/>
      <c r="BJ19" s="61"/>
      <c r="BK19" s="61"/>
      <c r="BL19" s="61"/>
      <c r="BM19" s="61"/>
      <c r="BN19" s="61"/>
    </row>
    <row r="20" spans="1:66" x14ac:dyDescent="0.2">
      <c r="A20" s="62">
        <f>A19+1</f>
        <v>5</v>
      </c>
      <c r="B20" s="15" t="s">
        <v>50</v>
      </c>
      <c r="C20" s="63" t="s">
        <v>5</v>
      </c>
      <c r="D20" s="64">
        <v>18000</v>
      </c>
      <c r="E20" s="65">
        <v>34842</v>
      </c>
      <c r="F20" s="66">
        <v>45047</v>
      </c>
      <c r="G20" s="67">
        <f t="shared" si="2"/>
        <v>5385</v>
      </c>
      <c r="H20" s="67">
        <f t="shared" si="3"/>
        <v>12615</v>
      </c>
      <c r="I20" s="67">
        <f t="shared" si="4"/>
        <v>946.125</v>
      </c>
      <c r="J20" s="67">
        <f t="shared" si="5"/>
        <v>52842</v>
      </c>
      <c r="K20" s="68">
        <f t="shared" si="6"/>
        <v>46770.125</v>
      </c>
      <c r="L20" s="69">
        <f t="shared" si="7"/>
        <v>29.916666666666668</v>
      </c>
      <c r="M20" s="70"/>
      <c r="N20" s="71"/>
      <c r="O20" s="72"/>
      <c r="P20" s="71"/>
      <c r="R20" s="61"/>
      <c r="S20" s="61"/>
      <c r="T20" s="61"/>
      <c r="U20" s="61"/>
      <c r="V20" s="61"/>
      <c r="W20" s="61"/>
      <c r="X20" s="61"/>
      <c r="Y20" s="61"/>
      <c r="Z20" s="61"/>
      <c r="AA20" s="61"/>
      <c r="AB20" s="61"/>
      <c r="AC20" s="61"/>
      <c r="AD20" s="61"/>
      <c r="AE20" s="61"/>
      <c r="AF20" s="61"/>
      <c r="AG20" s="61"/>
      <c r="AH20" s="61"/>
      <c r="AI20" s="61"/>
      <c r="AJ20" s="61"/>
      <c r="AK20" s="61"/>
      <c r="AL20" s="61"/>
      <c r="AM20" s="61"/>
      <c r="AN20" s="61"/>
      <c r="AO20" s="61"/>
      <c r="AQ20" s="61"/>
      <c r="AR20" s="61"/>
      <c r="AS20" s="61"/>
      <c r="AT20" s="61"/>
      <c r="AU20" s="61"/>
      <c r="AV20" s="61"/>
      <c r="AW20" s="61"/>
      <c r="AX20" s="61"/>
      <c r="AY20" s="61"/>
      <c r="AZ20" s="61"/>
      <c r="BA20" s="61"/>
      <c r="BB20" s="61"/>
      <c r="BC20" s="61"/>
      <c r="BD20" s="61"/>
      <c r="BE20" s="61"/>
      <c r="BF20" s="61"/>
      <c r="BG20" s="61"/>
      <c r="BH20" s="61"/>
      <c r="BI20" s="61"/>
      <c r="BJ20" s="61"/>
      <c r="BK20" s="61"/>
      <c r="BL20" s="61"/>
      <c r="BM20" s="61"/>
      <c r="BN20" s="61"/>
    </row>
    <row r="21" spans="1:66" x14ac:dyDescent="0.2">
      <c r="A21" s="57"/>
      <c r="B21" s="57" t="s">
        <v>51</v>
      </c>
      <c r="C21" s="58"/>
      <c r="D21" s="59"/>
      <c r="E21" s="59"/>
      <c r="F21" s="59"/>
      <c r="G21" s="59"/>
      <c r="H21" s="59"/>
      <c r="I21" s="59"/>
      <c r="J21" s="59"/>
      <c r="K21" s="59"/>
      <c r="L21" s="60"/>
      <c r="M21" s="59"/>
      <c r="N21" s="73"/>
      <c r="O21" s="73"/>
      <c r="P21" s="74"/>
      <c r="R21" s="61" t="str">
        <f t="shared" ref="R21:AG31" si="9">IF((DATE(YEAR($K21),MONTH($K21),1))=(DATE(YEAR(R$11),MONTH(R$11),1)),$P21,"")</f>
        <v/>
      </c>
      <c r="S21" s="61" t="str">
        <f t="shared" si="9"/>
        <v/>
      </c>
      <c r="T21" s="61" t="str">
        <f t="shared" si="9"/>
        <v/>
      </c>
      <c r="U21" s="61" t="str">
        <f t="shared" si="9"/>
        <v/>
      </c>
      <c r="V21" s="61" t="str">
        <f t="shared" si="9"/>
        <v/>
      </c>
      <c r="W21" s="61" t="str">
        <f t="shared" si="9"/>
        <v/>
      </c>
      <c r="X21" s="61" t="str">
        <f t="shared" si="9"/>
        <v/>
      </c>
      <c r="Y21" s="61" t="str">
        <f t="shared" si="9"/>
        <v/>
      </c>
      <c r="Z21" s="61" t="str">
        <f t="shared" si="9"/>
        <v/>
      </c>
      <c r="AA21" s="61" t="str">
        <f t="shared" si="9"/>
        <v/>
      </c>
      <c r="AB21" s="61" t="str">
        <f t="shared" si="9"/>
        <v/>
      </c>
      <c r="AC21" s="61" t="str">
        <f t="shared" si="9"/>
        <v/>
      </c>
      <c r="AD21" s="61" t="str">
        <f t="shared" si="9"/>
        <v/>
      </c>
      <c r="AE21" s="61" t="str">
        <f t="shared" si="9"/>
        <v/>
      </c>
      <c r="AF21" s="61" t="str">
        <f t="shared" si="9"/>
        <v/>
      </c>
      <c r="AG21" s="61" t="str">
        <f t="shared" si="9"/>
        <v/>
      </c>
      <c r="AH21" s="61" t="str">
        <f t="shared" ref="AH21:AO31" si="10">IF((DATE(YEAR($K21),MONTH($K21),1))=(DATE(YEAR(AH$11),MONTH(AH$11),1)),$P21,"")</f>
        <v/>
      </c>
      <c r="AI21" s="61" t="str">
        <f t="shared" si="10"/>
        <v/>
      </c>
      <c r="AJ21" s="61" t="str">
        <f t="shared" si="10"/>
        <v/>
      </c>
      <c r="AK21" s="61" t="str">
        <f t="shared" si="10"/>
        <v/>
      </c>
      <c r="AL21" s="61" t="str">
        <f t="shared" si="10"/>
        <v/>
      </c>
      <c r="AM21" s="61" t="str">
        <f t="shared" si="10"/>
        <v/>
      </c>
      <c r="AN21" s="61" t="str">
        <f t="shared" si="10"/>
        <v/>
      </c>
      <c r="AO21" s="61" t="str">
        <f t="shared" si="10"/>
        <v/>
      </c>
    </row>
    <row r="22" spans="1:66" x14ac:dyDescent="0.2">
      <c r="A22" s="62">
        <f>A20+1</f>
        <v>6</v>
      </c>
      <c r="B22" s="15" t="s">
        <v>52</v>
      </c>
      <c r="C22" s="63" t="s">
        <v>9</v>
      </c>
      <c r="D22" s="64">
        <v>18000</v>
      </c>
      <c r="E22" s="65">
        <v>34842</v>
      </c>
      <c r="F22" s="66">
        <v>45047</v>
      </c>
      <c r="G22" s="67">
        <f>$D$6-E22</f>
        <v>5385</v>
      </c>
      <c r="H22" s="67">
        <f>D22-G22</f>
        <v>12615</v>
      </c>
      <c r="I22" s="67">
        <f>H22/($D$8/30)</f>
        <v>946.125</v>
      </c>
      <c r="J22" s="67">
        <f>E22+D22</f>
        <v>52842</v>
      </c>
      <c r="K22" s="68">
        <f>$D$7+I22</f>
        <v>46770.125</v>
      </c>
      <c r="L22" s="69">
        <f>($D$6-E22)/D22*100</f>
        <v>29.916666666666668</v>
      </c>
      <c r="M22" s="70"/>
      <c r="N22" s="71"/>
      <c r="O22" s="72"/>
      <c r="P22" s="71"/>
      <c r="R22" s="61" t="str">
        <f t="shared" si="9"/>
        <v/>
      </c>
      <c r="S22" s="61" t="str">
        <f t="shared" si="9"/>
        <v/>
      </c>
      <c r="T22" s="61" t="str">
        <f t="shared" si="9"/>
        <v/>
      </c>
      <c r="U22" s="61" t="str">
        <f t="shared" si="9"/>
        <v/>
      </c>
      <c r="V22" s="61" t="str">
        <f t="shared" si="9"/>
        <v/>
      </c>
      <c r="W22" s="61" t="str">
        <f t="shared" si="9"/>
        <v/>
      </c>
      <c r="X22" s="61" t="str">
        <f t="shared" si="9"/>
        <v/>
      </c>
      <c r="Y22" s="61" t="str">
        <f t="shared" si="9"/>
        <v/>
      </c>
      <c r="Z22" s="61" t="str">
        <f t="shared" si="9"/>
        <v/>
      </c>
      <c r="AA22" s="61" t="str">
        <f t="shared" si="9"/>
        <v/>
      </c>
      <c r="AB22" s="61" t="str">
        <f t="shared" si="9"/>
        <v/>
      </c>
      <c r="AC22" s="61" t="str">
        <f t="shared" si="9"/>
        <v/>
      </c>
      <c r="AD22" s="61" t="str">
        <f t="shared" si="9"/>
        <v/>
      </c>
      <c r="AE22" s="61" t="str">
        <f t="shared" si="9"/>
        <v/>
      </c>
      <c r="AF22" s="61" t="str">
        <f t="shared" si="9"/>
        <v/>
      </c>
      <c r="AG22" s="61" t="str">
        <f t="shared" si="9"/>
        <v/>
      </c>
      <c r="AH22" s="61" t="str">
        <f t="shared" si="10"/>
        <v/>
      </c>
      <c r="AI22" s="61" t="str">
        <f t="shared" si="10"/>
        <v/>
      </c>
      <c r="AJ22" s="61" t="str">
        <f t="shared" si="10"/>
        <v/>
      </c>
      <c r="AK22" s="61" t="str">
        <f t="shared" si="10"/>
        <v/>
      </c>
      <c r="AL22" s="61" t="str">
        <f t="shared" si="10"/>
        <v/>
      </c>
      <c r="AM22" s="61" t="str">
        <f t="shared" si="10"/>
        <v/>
      </c>
      <c r="AN22" s="61" t="str">
        <f t="shared" si="10"/>
        <v/>
      </c>
      <c r="AO22" s="61" t="str">
        <f t="shared" si="10"/>
        <v/>
      </c>
      <c r="AQ22" s="61"/>
      <c r="AR22" s="61"/>
      <c r="AS22" s="61"/>
      <c r="AT22" s="61"/>
      <c r="AU22" s="61"/>
      <c r="AV22" s="61"/>
      <c r="AW22" s="61"/>
      <c r="AX22" s="61"/>
      <c r="AY22" s="61"/>
      <c r="AZ22" s="61"/>
      <c r="BA22" s="61"/>
      <c r="BB22" s="61"/>
      <c r="BC22" s="61"/>
      <c r="BD22" s="61"/>
      <c r="BE22" s="61"/>
      <c r="BF22" s="61"/>
      <c r="BG22" s="61"/>
      <c r="BH22" s="61"/>
      <c r="BI22" s="61"/>
      <c r="BJ22" s="61"/>
      <c r="BK22" s="61"/>
      <c r="BL22" s="61"/>
      <c r="BM22" s="61"/>
      <c r="BN22" s="61"/>
    </row>
    <row r="23" spans="1:66" x14ac:dyDescent="0.2">
      <c r="A23" s="62">
        <f>A22+1</f>
        <v>7</v>
      </c>
      <c r="B23" s="15" t="s">
        <v>53</v>
      </c>
      <c r="C23" s="63" t="s">
        <v>9</v>
      </c>
      <c r="D23" s="64">
        <v>9000</v>
      </c>
      <c r="E23" s="65">
        <v>34842</v>
      </c>
      <c r="F23" s="66">
        <v>45047</v>
      </c>
      <c r="G23" s="67">
        <f>$D$6-E23</f>
        <v>5385</v>
      </c>
      <c r="H23" s="67">
        <f>D23-G23</f>
        <v>3615</v>
      </c>
      <c r="I23" s="67">
        <f>H23/($D$8/30)</f>
        <v>271.125</v>
      </c>
      <c r="J23" s="67">
        <f>E23+D23</f>
        <v>43842</v>
      </c>
      <c r="K23" s="68">
        <f>$D$7+I23</f>
        <v>46095.125</v>
      </c>
      <c r="L23" s="69">
        <f>($D$6-E23)/D23*100</f>
        <v>59.833333333333336</v>
      </c>
      <c r="M23" s="70"/>
      <c r="N23" s="71"/>
      <c r="O23" s="72"/>
      <c r="P23" s="71"/>
      <c r="R23" s="61" t="str">
        <f t="shared" si="9"/>
        <v/>
      </c>
      <c r="S23" s="61" t="str">
        <f t="shared" si="9"/>
        <v/>
      </c>
      <c r="T23" s="61" t="str">
        <f t="shared" si="9"/>
        <v/>
      </c>
      <c r="U23" s="61" t="str">
        <f t="shared" si="9"/>
        <v/>
      </c>
      <c r="V23" s="61" t="str">
        <f t="shared" si="9"/>
        <v/>
      </c>
      <c r="W23" s="61" t="str">
        <f t="shared" si="9"/>
        <v/>
      </c>
      <c r="X23" s="61" t="str">
        <f t="shared" si="9"/>
        <v/>
      </c>
      <c r="Y23" s="61" t="str">
        <f t="shared" si="9"/>
        <v/>
      </c>
      <c r="Z23" s="61" t="str">
        <f t="shared" si="9"/>
        <v/>
      </c>
      <c r="AA23" s="61" t="str">
        <f t="shared" si="9"/>
        <v/>
      </c>
      <c r="AB23" s="61" t="str">
        <f t="shared" si="9"/>
        <v/>
      </c>
      <c r="AC23" s="61" t="str">
        <f t="shared" si="9"/>
        <v/>
      </c>
      <c r="AD23" s="61" t="str">
        <f t="shared" si="9"/>
        <v/>
      </c>
      <c r="AE23" s="61" t="str">
        <f t="shared" si="9"/>
        <v/>
      </c>
      <c r="AF23" s="61" t="str">
        <f t="shared" si="9"/>
        <v/>
      </c>
      <c r="AG23" s="61" t="str">
        <f t="shared" si="9"/>
        <v/>
      </c>
      <c r="AH23" s="61" t="str">
        <f t="shared" si="10"/>
        <v/>
      </c>
      <c r="AI23" s="61" t="str">
        <f t="shared" si="10"/>
        <v/>
      </c>
      <c r="AJ23" s="61" t="str">
        <f t="shared" si="10"/>
        <v/>
      </c>
      <c r="AK23" s="61" t="str">
        <f t="shared" si="10"/>
        <v/>
      </c>
      <c r="AL23" s="61" t="str">
        <f t="shared" si="10"/>
        <v/>
      </c>
      <c r="AM23" s="61" t="str">
        <f t="shared" si="10"/>
        <v/>
      </c>
      <c r="AN23" s="61" t="str">
        <f t="shared" si="10"/>
        <v/>
      </c>
      <c r="AO23" s="61" t="str">
        <f t="shared" si="10"/>
        <v/>
      </c>
      <c r="AQ23" s="61"/>
      <c r="AR23" s="61"/>
      <c r="AS23" s="61"/>
      <c r="AT23" s="61"/>
      <c r="AU23" s="61"/>
      <c r="AV23" s="61"/>
      <c r="AW23" s="61"/>
      <c r="AX23" s="61"/>
      <c r="AY23" s="61"/>
      <c r="AZ23" s="61"/>
      <c r="BA23" s="61"/>
      <c r="BB23" s="61"/>
      <c r="BC23" s="61"/>
      <c r="BD23" s="61"/>
      <c r="BE23" s="61"/>
      <c r="BF23" s="61"/>
      <c r="BG23" s="61"/>
      <c r="BH23" s="61"/>
      <c r="BI23" s="61"/>
      <c r="BJ23" s="61"/>
      <c r="BK23" s="61"/>
      <c r="BL23" s="61"/>
      <c r="BM23" s="61"/>
      <c r="BN23" s="61"/>
    </row>
    <row r="24" spans="1:66" x14ac:dyDescent="0.2">
      <c r="A24" s="62">
        <f>A23+1</f>
        <v>8</v>
      </c>
      <c r="B24" s="15" t="s">
        <v>54</v>
      </c>
      <c r="C24" s="63" t="s">
        <v>5</v>
      </c>
      <c r="D24" s="64">
        <v>18000</v>
      </c>
      <c r="E24" s="65">
        <v>34842</v>
      </c>
      <c r="F24" s="66">
        <v>45047</v>
      </c>
      <c r="G24" s="67">
        <f>$D$6-E24</f>
        <v>5385</v>
      </c>
      <c r="H24" s="67">
        <f>D24-G24</f>
        <v>12615</v>
      </c>
      <c r="I24" s="67">
        <f>H24/($D$8/30)</f>
        <v>946.125</v>
      </c>
      <c r="J24" s="67">
        <f>E24+D24</f>
        <v>52842</v>
      </c>
      <c r="K24" s="68">
        <f>$D$7+I24</f>
        <v>46770.125</v>
      </c>
      <c r="L24" s="69">
        <f>($D$6-E24)/D24*100</f>
        <v>29.916666666666668</v>
      </c>
      <c r="M24" s="70"/>
      <c r="N24" s="71"/>
      <c r="O24" s="72"/>
      <c r="P24" s="71"/>
      <c r="R24" s="61" t="str">
        <f t="shared" si="9"/>
        <v/>
      </c>
      <c r="S24" s="61" t="str">
        <f t="shared" si="9"/>
        <v/>
      </c>
      <c r="T24" s="61" t="str">
        <f t="shared" si="9"/>
        <v/>
      </c>
      <c r="U24" s="61" t="str">
        <f t="shared" si="9"/>
        <v/>
      </c>
      <c r="V24" s="61" t="str">
        <f t="shared" si="9"/>
        <v/>
      </c>
      <c r="W24" s="61" t="str">
        <f t="shared" si="9"/>
        <v/>
      </c>
      <c r="X24" s="61" t="str">
        <f t="shared" si="9"/>
        <v/>
      </c>
      <c r="Y24" s="61" t="str">
        <f t="shared" si="9"/>
        <v/>
      </c>
      <c r="Z24" s="61" t="str">
        <f t="shared" si="9"/>
        <v/>
      </c>
      <c r="AA24" s="61" t="str">
        <f t="shared" si="9"/>
        <v/>
      </c>
      <c r="AB24" s="61" t="str">
        <f t="shared" si="9"/>
        <v/>
      </c>
      <c r="AC24" s="61" t="str">
        <f t="shared" si="9"/>
        <v/>
      </c>
      <c r="AD24" s="61" t="str">
        <f t="shared" si="9"/>
        <v/>
      </c>
      <c r="AE24" s="61" t="str">
        <f t="shared" si="9"/>
        <v/>
      </c>
      <c r="AF24" s="61" t="str">
        <f t="shared" si="9"/>
        <v/>
      </c>
      <c r="AG24" s="61" t="str">
        <f t="shared" si="9"/>
        <v/>
      </c>
      <c r="AH24" s="61" t="str">
        <f t="shared" si="10"/>
        <v/>
      </c>
      <c r="AI24" s="61" t="str">
        <f t="shared" si="10"/>
        <v/>
      </c>
      <c r="AJ24" s="61" t="str">
        <f t="shared" si="10"/>
        <v/>
      </c>
      <c r="AK24" s="61" t="str">
        <f t="shared" si="10"/>
        <v/>
      </c>
      <c r="AL24" s="61" t="str">
        <f t="shared" si="10"/>
        <v/>
      </c>
      <c r="AM24" s="61" t="str">
        <f t="shared" si="10"/>
        <v/>
      </c>
      <c r="AN24" s="61" t="str">
        <f t="shared" si="10"/>
        <v/>
      </c>
      <c r="AO24" s="61" t="str">
        <f t="shared" si="10"/>
        <v/>
      </c>
      <c r="AQ24" s="61"/>
      <c r="AR24" s="61"/>
      <c r="AS24" s="61"/>
      <c r="AT24" s="61"/>
      <c r="AU24" s="61"/>
      <c r="AV24" s="61"/>
      <c r="AW24" s="61"/>
      <c r="AX24" s="61"/>
      <c r="AY24" s="61"/>
      <c r="AZ24" s="61"/>
      <c r="BA24" s="61"/>
      <c r="BB24" s="61"/>
      <c r="BC24" s="61"/>
      <c r="BD24" s="61"/>
      <c r="BE24" s="61"/>
      <c r="BF24" s="61"/>
      <c r="BG24" s="61"/>
      <c r="BH24" s="61"/>
      <c r="BI24" s="61"/>
      <c r="BJ24" s="61"/>
      <c r="BK24" s="61"/>
      <c r="BL24" s="61"/>
      <c r="BM24" s="61"/>
      <c r="BN24" s="61"/>
    </row>
    <row r="25" spans="1:66" x14ac:dyDescent="0.2">
      <c r="A25" s="62">
        <f>A24+1</f>
        <v>9</v>
      </c>
      <c r="B25" s="15" t="s">
        <v>55</v>
      </c>
      <c r="C25" s="63" t="s">
        <v>5</v>
      </c>
      <c r="D25" s="64">
        <v>20000</v>
      </c>
      <c r="E25" s="65">
        <v>34842</v>
      </c>
      <c r="F25" s="66">
        <v>45047</v>
      </c>
      <c r="G25" s="67">
        <f>$D$6-E25</f>
        <v>5385</v>
      </c>
      <c r="H25" s="67">
        <f>D25-G25</f>
        <v>14615</v>
      </c>
      <c r="I25" s="67">
        <f>H25/($D$8/30)</f>
        <v>1096.125</v>
      </c>
      <c r="J25" s="67">
        <f>E25+D25</f>
        <v>54842</v>
      </c>
      <c r="K25" s="68">
        <f>$D$7+I25</f>
        <v>46920.125</v>
      </c>
      <c r="L25" s="69">
        <f>($D$6-E25)/D25*100</f>
        <v>26.924999999999997</v>
      </c>
      <c r="M25" s="70"/>
      <c r="N25" s="71"/>
      <c r="O25" s="72"/>
      <c r="P25" s="71"/>
      <c r="R25" s="61" t="str">
        <f t="shared" si="9"/>
        <v/>
      </c>
      <c r="S25" s="61" t="str">
        <f t="shared" si="9"/>
        <v/>
      </c>
      <c r="T25" s="61" t="str">
        <f t="shared" si="9"/>
        <v/>
      </c>
      <c r="U25" s="61" t="str">
        <f t="shared" si="9"/>
        <v/>
      </c>
      <c r="V25" s="61" t="str">
        <f t="shared" si="9"/>
        <v/>
      </c>
      <c r="W25" s="61" t="str">
        <f t="shared" si="9"/>
        <v/>
      </c>
      <c r="X25" s="61" t="str">
        <f t="shared" si="9"/>
        <v/>
      </c>
      <c r="Y25" s="61" t="str">
        <f t="shared" si="9"/>
        <v/>
      </c>
      <c r="Z25" s="61" t="str">
        <f t="shared" si="9"/>
        <v/>
      </c>
      <c r="AA25" s="61" t="str">
        <f t="shared" si="9"/>
        <v/>
      </c>
      <c r="AB25" s="61" t="str">
        <f t="shared" si="9"/>
        <v/>
      </c>
      <c r="AC25" s="61" t="str">
        <f t="shared" si="9"/>
        <v/>
      </c>
      <c r="AD25" s="61" t="str">
        <f t="shared" si="9"/>
        <v/>
      </c>
      <c r="AE25" s="61" t="str">
        <f t="shared" si="9"/>
        <v/>
      </c>
      <c r="AF25" s="61" t="str">
        <f t="shared" si="9"/>
        <v/>
      </c>
      <c r="AG25" s="61" t="str">
        <f t="shared" si="9"/>
        <v/>
      </c>
      <c r="AH25" s="61" t="str">
        <f t="shared" si="10"/>
        <v/>
      </c>
      <c r="AI25" s="61" t="str">
        <f t="shared" si="10"/>
        <v/>
      </c>
      <c r="AJ25" s="61" t="str">
        <f t="shared" si="10"/>
        <v/>
      </c>
      <c r="AK25" s="61" t="str">
        <f t="shared" si="10"/>
        <v/>
      </c>
      <c r="AL25" s="61" t="str">
        <f t="shared" si="10"/>
        <v/>
      </c>
      <c r="AM25" s="61" t="str">
        <f t="shared" si="10"/>
        <v/>
      </c>
      <c r="AN25" s="61" t="str">
        <f t="shared" si="10"/>
        <v/>
      </c>
      <c r="AO25" s="61" t="str">
        <f t="shared" si="10"/>
        <v/>
      </c>
      <c r="AQ25" s="61"/>
      <c r="AR25" s="61"/>
      <c r="AS25" s="61"/>
      <c r="AT25" s="61"/>
      <c r="AU25" s="61"/>
      <c r="AV25" s="61"/>
      <c r="AW25" s="61"/>
      <c r="AX25" s="61"/>
      <c r="AY25" s="61"/>
      <c r="AZ25" s="61"/>
      <c r="BA25" s="61"/>
      <c r="BB25" s="61"/>
      <c r="BC25" s="61"/>
      <c r="BD25" s="61"/>
      <c r="BE25" s="61"/>
      <c r="BF25" s="61"/>
      <c r="BG25" s="61"/>
      <c r="BH25" s="61"/>
      <c r="BI25" s="61"/>
      <c r="BJ25" s="61"/>
      <c r="BK25" s="61"/>
      <c r="BL25" s="61"/>
      <c r="BM25" s="61"/>
      <c r="BN25" s="61"/>
    </row>
    <row r="26" spans="1:66" x14ac:dyDescent="0.2">
      <c r="A26" s="62">
        <f>A25+1</f>
        <v>10</v>
      </c>
      <c r="B26" s="15" t="s">
        <v>56</v>
      </c>
      <c r="C26" s="63" t="s">
        <v>5</v>
      </c>
      <c r="D26" s="64">
        <v>20000</v>
      </c>
      <c r="E26" s="65">
        <v>34842</v>
      </c>
      <c r="F26" s="66">
        <v>45047</v>
      </c>
      <c r="G26" s="67">
        <f>$D$6-E26</f>
        <v>5385</v>
      </c>
      <c r="H26" s="67">
        <f>D26-G26</f>
        <v>14615</v>
      </c>
      <c r="I26" s="67">
        <f>H26/($D$8/30)</f>
        <v>1096.125</v>
      </c>
      <c r="J26" s="67">
        <f>E26+D26</f>
        <v>54842</v>
      </c>
      <c r="K26" s="68">
        <f>$D$7+I26</f>
        <v>46920.125</v>
      </c>
      <c r="L26" s="69">
        <f>($D$6-E26)/D26*100</f>
        <v>26.924999999999997</v>
      </c>
      <c r="M26" s="70"/>
      <c r="N26" s="71"/>
      <c r="O26" s="72"/>
      <c r="P26" s="71"/>
      <c r="R26" s="61" t="str">
        <f t="shared" si="9"/>
        <v/>
      </c>
      <c r="S26" s="61" t="str">
        <f t="shared" si="9"/>
        <v/>
      </c>
      <c r="T26" s="61" t="str">
        <f t="shared" si="9"/>
        <v/>
      </c>
      <c r="U26" s="61" t="str">
        <f t="shared" si="9"/>
        <v/>
      </c>
      <c r="V26" s="61" t="str">
        <f t="shared" si="9"/>
        <v/>
      </c>
      <c r="W26" s="61" t="str">
        <f t="shared" si="9"/>
        <v/>
      </c>
      <c r="X26" s="61" t="str">
        <f t="shared" si="9"/>
        <v/>
      </c>
      <c r="Y26" s="61" t="str">
        <f t="shared" si="9"/>
        <v/>
      </c>
      <c r="Z26" s="61" t="str">
        <f t="shared" si="9"/>
        <v/>
      </c>
      <c r="AA26" s="61" t="str">
        <f t="shared" si="9"/>
        <v/>
      </c>
      <c r="AB26" s="61" t="str">
        <f t="shared" si="9"/>
        <v/>
      </c>
      <c r="AC26" s="61" t="str">
        <f t="shared" si="9"/>
        <v/>
      </c>
      <c r="AD26" s="61" t="str">
        <f t="shared" si="9"/>
        <v/>
      </c>
      <c r="AE26" s="61" t="str">
        <f t="shared" si="9"/>
        <v/>
      </c>
      <c r="AF26" s="61" t="str">
        <f t="shared" si="9"/>
        <v/>
      </c>
      <c r="AG26" s="61" t="str">
        <f t="shared" si="9"/>
        <v/>
      </c>
      <c r="AH26" s="61" t="str">
        <f t="shared" si="10"/>
        <v/>
      </c>
      <c r="AI26" s="61" t="str">
        <f t="shared" si="10"/>
        <v/>
      </c>
      <c r="AJ26" s="61" t="str">
        <f t="shared" si="10"/>
        <v/>
      </c>
      <c r="AK26" s="61" t="str">
        <f t="shared" si="10"/>
        <v/>
      </c>
      <c r="AL26" s="61" t="str">
        <f t="shared" si="10"/>
        <v/>
      </c>
      <c r="AM26" s="61" t="str">
        <f t="shared" si="10"/>
        <v/>
      </c>
      <c r="AN26" s="61" t="str">
        <f t="shared" si="10"/>
        <v/>
      </c>
      <c r="AO26" s="61" t="str">
        <f t="shared" si="10"/>
        <v/>
      </c>
      <c r="AQ26" s="61"/>
      <c r="AR26" s="61"/>
      <c r="AS26" s="61"/>
      <c r="AT26" s="61"/>
      <c r="AU26" s="61"/>
      <c r="AV26" s="61"/>
      <c r="AW26" s="61"/>
      <c r="AX26" s="61"/>
      <c r="AY26" s="61"/>
      <c r="AZ26" s="61"/>
      <c r="BA26" s="61"/>
      <c r="BB26" s="61"/>
      <c r="BC26" s="61"/>
      <c r="BD26" s="61"/>
      <c r="BE26" s="61"/>
      <c r="BF26" s="61"/>
      <c r="BG26" s="61"/>
      <c r="BH26" s="61"/>
      <c r="BI26" s="61"/>
      <c r="BJ26" s="61"/>
      <c r="BK26" s="61"/>
      <c r="BL26" s="61"/>
      <c r="BM26" s="61"/>
      <c r="BN26" s="61"/>
    </row>
    <row r="27" spans="1:66" x14ac:dyDescent="0.2">
      <c r="A27" s="57"/>
      <c r="B27" s="57" t="s">
        <v>57</v>
      </c>
      <c r="C27" s="58"/>
      <c r="D27" s="59"/>
      <c r="E27" s="59"/>
      <c r="F27" s="59"/>
      <c r="G27" s="59"/>
      <c r="H27" s="59"/>
      <c r="I27" s="59"/>
      <c r="J27" s="59"/>
      <c r="K27" s="59"/>
      <c r="L27" s="60"/>
      <c r="M27" s="59"/>
      <c r="N27" s="73"/>
      <c r="O27" s="73"/>
      <c r="P27" s="74"/>
      <c r="R27" s="61" t="str">
        <f t="shared" si="9"/>
        <v/>
      </c>
      <c r="S27" s="61" t="str">
        <f t="shared" si="9"/>
        <v/>
      </c>
      <c r="T27" s="61" t="str">
        <f t="shared" si="9"/>
        <v/>
      </c>
      <c r="U27" s="61" t="str">
        <f t="shared" si="9"/>
        <v/>
      </c>
      <c r="V27" s="61" t="str">
        <f t="shared" si="9"/>
        <v/>
      </c>
      <c r="W27" s="61" t="str">
        <f t="shared" si="9"/>
        <v/>
      </c>
      <c r="X27" s="61" t="str">
        <f t="shared" si="9"/>
        <v/>
      </c>
      <c r="Y27" s="61" t="str">
        <f t="shared" si="9"/>
        <v/>
      </c>
      <c r="Z27" s="61" t="str">
        <f t="shared" si="9"/>
        <v/>
      </c>
      <c r="AA27" s="61" t="str">
        <f t="shared" si="9"/>
        <v/>
      </c>
      <c r="AB27" s="61" t="str">
        <f t="shared" si="9"/>
        <v/>
      </c>
      <c r="AC27" s="61" t="str">
        <f t="shared" si="9"/>
        <v/>
      </c>
      <c r="AD27" s="61" t="str">
        <f t="shared" si="9"/>
        <v/>
      </c>
      <c r="AE27" s="61" t="str">
        <f t="shared" si="9"/>
        <v/>
      </c>
      <c r="AF27" s="61" t="str">
        <f t="shared" si="9"/>
        <v/>
      </c>
      <c r="AG27" s="61" t="str">
        <f t="shared" si="9"/>
        <v/>
      </c>
      <c r="AH27" s="61" t="str">
        <f t="shared" si="10"/>
        <v/>
      </c>
      <c r="AI27" s="61" t="str">
        <f t="shared" si="10"/>
        <v/>
      </c>
      <c r="AJ27" s="61" t="str">
        <f t="shared" si="10"/>
        <v/>
      </c>
      <c r="AK27" s="61" t="str">
        <f t="shared" si="10"/>
        <v/>
      </c>
      <c r="AL27" s="61" t="str">
        <f t="shared" si="10"/>
        <v/>
      </c>
      <c r="AM27" s="61" t="str">
        <f t="shared" si="10"/>
        <v/>
      </c>
      <c r="AN27" s="61" t="str">
        <f t="shared" si="10"/>
        <v/>
      </c>
      <c r="AO27" s="61" t="str">
        <f t="shared" si="10"/>
        <v/>
      </c>
      <c r="AQ27" s="61"/>
      <c r="AR27" s="61"/>
      <c r="AS27" s="61"/>
      <c r="AT27" s="61"/>
      <c r="AU27" s="61"/>
      <c r="AV27" s="61"/>
      <c r="AW27" s="61"/>
      <c r="AX27" s="61"/>
      <c r="AY27" s="61"/>
      <c r="AZ27" s="61"/>
      <c r="BA27" s="61"/>
      <c r="BB27" s="61"/>
      <c r="BC27" s="61"/>
      <c r="BD27" s="61"/>
      <c r="BE27" s="61"/>
      <c r="BF27" s="61"/>
      <c r="BG27" s="61"/>
      <c r="BH27" s="61"/>
      <c r="BI27" s="61"/>
      <c r="BJ27" s="61"/>
      <c r="BK27" s="61"/>
      <c r="BL27" s="61"/>
      <c r="BM27" s="61"/>
      <c r="BN27" s="61"/>
    </row>
    <row r="28" spans="1:66" x14ac:dyDescent="0.2">
      <c r="A28" s="62">
        <f>A26+1</f>
        <v>11</v>
      </c>
      <c r="B28" s="15" t="s">
        <v>58</v>
      </c>
      <c r="C28" s="63" t="s">
        <v>13</v>
      </c>
      <c r="D28" s="64">
        <v>10000</v>
      </c>
      <c r="E28" s="65">
        <v>34842</v>
      </c>
      <c r="F28" s="66">
        <v>45047</v>
      </c>
      <c r="G28" s="67">
        <f t="shared" ref="G28:G33" si="11">$D$6-E28</f>
        <v>5385</v>
      </c>
      <c r="H28" s="67">
        <f t="shared" ref="H28:H33" si="12">D28-G28</f>
        <v>4615</v>
      </c>
      <c r="I28" s="67">
        <f t="shared" ref="I28:I33" si="13">H28/($D$8/30)</f>
        <v>346.125</v>
      </c>
      <c r="J28" s="67">
        <f t="shared" ref="J28:J33" si="14">E28+D28</f>
        <v>44842</v>
      </c>
      <c r="K28" s="75">
        <f t="shared" ref="K28:K33" si="15">$D$7+I28</f>
        <v>46170.125</v>
      </c>
      <c r="L28" s="69">
        <f t="shared" ref="L28:L33" si="16">($D$6-E28)/D28*100</f>
        <v>53.849999999999994</v>
      </c>
      <c r="M28" s="70"/>
      <c r="N28" s="71"/>
      <c r="O28" s="72"/>
      <c r="P28" s="71"/>
      <c r="R28" s="61" t="str">
        <f t="shared" si="9"/>
        <v/>
      </c>
      <c r="S28" s="61" t="str">
        <f t="shared" si="9"/>
        <v/>
      </c>
      <c r="T28" s="61" t="str">
        <f t="shared" si="9"/>
        <v/>
      </c>
      <c r="U28" s="61" t="str">
        <f t="shared" si="9"/>
        <v/>
      </c>
      <c r="V28" s="61" t="str">
        <f t="shared" si="9"/>
        <v/>
      </c>
      <c r="W28" s="61" t="str">
        <f t="shared" si="9"/>
        <v/>
      </c>
      <c r="X28" s="61" t="str">
        <f t="shared" si="9"/>
        <v/>
      </c>
      <c r="Y28" s="61" t="str">
        <f t="shared" si="9"/>
        <v/>
      </c>
      <c r="Z28" s="61" t="str">
        <f t="shared" si="9"/>
        <v/>
      </c>
      <c r="AA28" s="61" t="str">
        <f t="shared" si="9"/>
        <v/>
      </c>
      <c r="AB28" s="61" t="str">
        <f t="shared" si="9"/>
        <v/>
      </c>
      <c r="AC28" s="61" t="str">
        <f t="shared" si="9"/>
        <v/>
      </c>
      <c r="AD28" s="61" t="str">
        <f t="shared" si="9"/>
        <v/>
      </c>
      <c r="AE28" s="61" t="str">
        <f t="shared" si="9"/>
        <v/>
      </c>
      <c r="AF28" s="61" t="str">
        <f t="shared" si="9"/>
        <v/>
      </c>
      <c r="AG28" s="61" t="str">
        <f t="shared" si="9"/>
        <v/>
      </c>
      <c r="AH28" s="61" t="str">
        <f t="shared" si="10"/>
        <v/>
      </c>
      <c r="AI28" s="61" t="str">
        <f t="shared" si="10"/>
        <v/>
      </c>
      <c r="AJ28" s="61" t="str">
        <f t="shared" si="10"/>
        <v/>
      </c>
      <c r="AK28" s="61" t="str">
        <f t="shared" si="10"/>
        <v/>
      </c>
      <c r="AL28" s="61" t="str">
        <f t="shared" si="10"/>
        <v/>
      </c>
      <c r="AM28" s="61" t="str">
        <f t="shared" si="10"/>
        <v/>
      </c>
      <c r="AN28" s="61" t="str">
        <f t="shared" si="10"/>
        <v/>
      </c>
      <c r="AO28" s="61" t="str">
        <f t="shared" si="10"/>
        <v/>
      </c>
      <c r="AQ28" s="61"/>
      <c r="AR28" s="61"/>
      <c r="AS28" s="61"/>
      <c r="AT28" s="61"/>
      <c r="AU28" s="61"/>
      <c r="AV28" s="61"/>
      <c r="AW28" s="61"/>
      <c r="AX28" s="61"/>
      <c r="AY28" s="61"/>
      <c r="AZ28" s="61"/>
      <c r="BA28" s="61"/>
      <c r="BB28" s="61"/>
      <c r="BC28" s="61"/>
      <c r="BD28" s="61"/>
      <c r="BE28" s="61"/>
      <c r="BF28" s="61"/>
      <c r="BG28" s="61"/>
      <c r="BH28" s="61"/>
      <c r="BI28" s="61"/>
      <c r="BJ28" s="61"/>
      <c r="BK28" s="61"/>
      <c r="BL28" s="61"/>
      <c r="BM28" s="61"/>
      <c r="BN28" s="61"/>
    </row>
    <row r="29" spans="1:66" x14ac:dyDescent="0.2">
      <c r="A29" s="62">
        <f>A28+1</f>
        <v>12</v>
      </c>
      <c r="B29" s="15" t="s">
        <v>59</v>
      </c>
      <c r="C29" s="63" t="s">
        <v>13</v>
      </c>
      <c r="D29" s="64">
        <v>10000</v>
      </c>
      <c r="E29" s="65">
        <v>34842</v>
      </c>
      <c r="F29" s="66">
        <v>45047</v>
      </c>
      <c r="G29" s="67">
        <f t="shared" si="11"/>
        <v>5385</v>
      </c>
      <c r="H29" s="67">
        <f t="shared" si="12"/>
        <v>4615</v>
      </c>
      <c r="I29" s="67">
        <f t="shared" si="13"/>
        <v>346.125</v>
      </c>
      <c r="J29" s="67">
        <f t="shared" si="14"/>
        <v>44842</v>
      </c>
      <c r="K29" s="75">
        <f t="shared" si="15"/>
        <v>46170.125</v>
      </c>
      <c r="L29" s="69">
        <f t="shared" si="16"/>
        <v>53.849999999999994</v>
      </c>
      <c r="M29" s="70"/>
      <c r="N29" s="71"/>
      <c r="O29" s="72"/>
      <c r="P29" s="71"/>
      <c r="R29" s="61" t="str">
        <f t="shared" si="9"/>
        <v/>
      </c>
      <c r="S29" s="61" t="str">
        <f t="shared" si="9"/>
        <v/>
      </c>
      <c r="T29" s="61" t="str">
        <f t="shared" si="9"/>
        <v/>
      </c>
      <c r="U29" s="61" t="str">
        <f t="shared" si="9"/>
        <v/>
      </c>
      <c r="V29" s="61" t="str">
        <f t="shared" si="9"/>
        <v/>
      </c>
      <c r="W29" s="61" t="str">
        <f t="shared" si="9"/>
        <v/>
      </c>
      <c r="X29" s="61" t="str">
        <f t="shared" si="9"/>
        <v/>
      </c>
      <c r="Y29" s="61" t="str">
        <f t="shared" si="9"/>
        <v/>
      </c>
      <c r="Z29" s="61" t="str">
        <f t="shared" si="9"/>
        <v/>
      </c>
      <c r="AA29" s="61" t="str">
        <f t="shared" si="9"/>
        <v/>
      </c>
      <c r="AB29" s="61" t="str">
        <f t="shared" si="9"/>
        <v/>
      </c>
      <c r="AC29" s="61" t="str">
        <f t="shared" si="9"/>
        <v/>
      </c>
      <c r="AD29" s="61" t="str">
        <f t="shared" si="9"/>
        <v/>
      </c>
      <c r="AE29" s="61" t="str">
        <f t="shared" si="9"/>
        <v/>
      </c>
      <c r="AF29" s="61" t="str">
        <f t="shared" si="9"/>
        <v/>
      </c>
      <c r="AG29" s="61" t="str">
        <f t="shared" si="9"/>
        <v/>
      </c>
      <c r="AH29" s="61" t="str">
        <f t="shared" si="10"/>
        <v/>
      </c>
      <c r="AI29" s="61" t="str">
        <f t="shared" si="10"/>
        <v/>
      </c>
      <c r="AJ29" s="61" t="str">
        <f t="shared" si="10"/>
        <v/>
      </c>
      <c r="AK29" s="61" t="str">
        <f t="shared" si="10"/>
        <v/>
      </c>
      <c r="AL29" s="61" t="str">
        <f t="shared" si="10"/>
        <v/>
      </c>
      <c r="AM29" s="61" t="str">
        <f t="shared" si="10"/>
        <v/>
      </c>
      <c r="AN29" s="61" t="str">
        <f t="shared" si="10"/>
        <v/>
      </c>
      <c r="AO29" s="61" t="str">
        <f t="shared" si="10"/>
        <v/>
      </c>
      <c r="AQ29" s="61"/>
      <c r="AR29" s="61"/>
      <c r="AS29" s="61"/>
      <c r="AT29" s="61"/>
      <c r="AU29" s="61"/>
      <c r="AV29" s="61"/>
      <c r="AW29" s="61"/>
      <c r="AX29" s="61"/>
      <c r="AY29" s="61"/>
      <c r="AZ29" s="61"/>
      <c r="BA29" s="61"/>
      <c r="BB29" s="61"/>
      <c r="BC29" s="61"/>
      <c r="BD29" s="61"/>
      <c r="BE29" s="61"/>
      <c r="BF29" s="61"/>
      <c r="BG29" s="61"/>
      <c r="BH29" s="61"/>
      <c r="BI29" s="61"/>
      <c r="BJ29" s="61"/>
      <c r="BK29" s="61"/>
      <c r="BL29" s="61"/>
      <c r="BM29" s="61"/>
      <c r="BN29" s="61"/>
    </row>
    <row r="30" spans="1:66" x14ac:dyDescent="0.2">
      <c r="A30" s="62">
        <f>A29+1</f>
        <v>13</v>
      </c>
      <c r="B30" s="15" t="s">
        <v>60</v>
      </c>
      <c r="C30" s="63" t="s">
        <v>13</v>
      </c>
      <c r="D30" s="64">
        <v>10000</v>
      </c>
      <c r="E30" s="65">
        <v>34842</v>
      </c>
      <c r="F30" s="66">
        <v>45047</v>
      </c>
      <c r="G30" s="67">
        <f t="shared" si="11"/>
        <v>5385</v>
      </c>
      <c r="H30" s="67">
        <f t="shared" si="12"/>
        <v>4615</v>
      </c>
      <c r="I30" s="67">
        <f t="shared" si="13"/>
        <v>346.125</v>
      </c>
      <c r="J30" s="67">
        <f t="shared" si="14"/>
        <v>44842</v>
      </c>
      <c r="K30" s="75">
        <f t="shared" si="15"/>
        <v>46170.125</v>
      </c>
      <c r="L30" s="69">
        <f t="shared" si="16"/>
        <v>53.849999999999994</v>
      </c>
      <c r="M30" s="70"/>
      <c r="N30" s="71"/>
      <c r="O30" s="72"/>
      <c r="P30" s="71"/>
      <c r="R30" s="61" t="str">
        <f t="shared" si="9"/>
        <v/>
      </c>
      <c r="S30" s="61" t="str">
        <f t="shared" si="9"/>
        <v/>
      </c>
      <c r="T30" s="61" t="str">
        <f t="shared" si="9"/>
        <v/>
      </c>
      <c r="U30" s="61" t="str">
        <f t="shared" si="9"/>
        <v/>
      </c>
      <c r="V30" s="61" t="str">
        <f t="shared" si="9"/>
        <v/>
      </c>
      <c r="W30" s="61" t="str">
        <f t="shared" si="9"/>
        <v/>
      </c>
      <c r="X30" s="61" t="str">
        <f t="shared" si="9"/>
        <v/>
      </c>
      <c r="Y30" s="61" t="str">
        <f t="shared" si="9"/>
        <v/>
      </c>
      <c r="Z30" s="61" t="str">
        <f t="shared" si="9"/>
        <v/>
      </c>
      <c r="AA30" s="61" t="str">
        <f t="shared" si="9"/>
        <v/>
      </c>
      <c r="AB30" s="61" t="str">
        <f t="shared" si="9"/>
        <v/>
      </c>
      <c r="AC30" s="61" t="str">
        <f t="shared" si="9"/>
        <v/>
      </c>
      <c r="AD30" s="61" t="str">
        <f t="shared" si="9"/>
        <v/>
      </c>
      <c r="AE30" s="61" t="str">
        <f t="shared" si="9"/>
        <v/>
      </c>
      <c r="AF30" s="61" t="str">
        <f t="shared" si="9"/>
        <v/>
      </c>
      <c r="AG30" s="61" t="str">
        <f t="shared" si="9"/>
        <v/>
      </c>
      <c r="AH30" s="61" t="str">
        <f t="shared" si="10"/>
        <v/>
      </c>
      <c r="AI30" s="61" t="str">
        <f t="shared" si="10"/>
        <v/>
      </c>
      <c r="AJ30" s="61" t="str">
        <f t="shared" si="10"/>
        <v/>
      </c>
      <c r="AK30" s="61" t="str">
        <f t="shared" si="10"/>
        <v/>
      </c>
      <c r="AL30" s="61" t="str">
        <f t="shared" si="10"/>
        <v/>
      </c>
      <c r="AM30" s="61" t="str">
        <f t="shared" si="10"/>
        <v/>
      </c>
      <c r="AN30" s="61" t="str">
        <f t="shared" si="10"/>
        <v/>
      </c>
      <c r="AO30" s="61" t="str">
        <f t="shared" si="10"/>
        <v/>
      </c>
      <c r="AQ30" s="61"/>
      <c r="AR30" s="61"/>
      <c r="AS30" s="61"/>
      <c r="AT30" s="61"/>
      <c r="AU30" s="61"/>
      <c r="AV30" s="61"/>
      <c r="AW30" s="61"/>
      <c r="AX30" s="61"/>
      <c r="AY30" s="61"/>
      <c r="AZ30" s="61"/>
      <c r="BA30" s="61"/>
      <c r="BB30" s="61"/>
      <c r="BC30" s="61"/>
      <c r="BD30" s="61"/>
      <c r="BE30" s="61"/>
      <c r="BF30" s="61"/>
      <c r="BG30" s="61"/>
      <c r="BH30" s="61"/>
      <c r="BI30" s="61"/>
      <c r="BJ30" s="61"/>
      <c r="BK30" s="61"/>
      <c r="BL30" s="61"/>
      <c r="BM30" s="61"/>
      <c r="BN30" s="61"/>
    </row>
    <row r="31" spans="1:66" hidden="1" x14ac:dyDescent="0.2">
      <c r="A31" s="62">
        <f>A30+1</f>
        <v>14</v>
      </c>
      <c r="B31" s="15" t="s">
        <v>61</v>
      </c>
      <c r="C31" s="63" t="s">
        <v>13</v>
      </c>
      <c r="D31" s="64">
        <v>20000</v>
      </c>
      <c r="E31" s="65"/>
      <c r="F31" s="66"/>
      <c r="G31" s="67">
        <f t="shared" si="11"/>
        <v>40227</v>
      </c>
      <c r="H31" s="67">
        <f t="shared" si="12"/>
        <v>-20227</v>
      </c>
      <c r="I31" s="67">
        <f t="shared" si="13"/>
        <v>-1517.0249999999999</v>
      </c>
      <c r="J31" s="67">
        <f t="shared" si="14"/>
        <v>20000</v>
      </c>
      <c r="K31" s="75">
        <f t="shared" si="15"/>
        <v>44306.974999999999</v>
      </c>
      <c r="L31" s="69">
        <f t="shared" si="16"/>
        <v>201.13500000000002</v>
      </c>
      <c r="M31" s="70"/>
      <c r="N31" s="71"/>
      <c r="O31" s="72"/>
      <c r="P31" s="71"/>
      <c r="R31" s="61" t="str">
        <f t="shared" si="9"/>
        <v/>
      </c>
      <c r="S31" s="61" t="str">
        <f t="shared" si="9"/>
        <v/>
      </c>
      <c r="T31" s="61" t="str">
        <f t="shared" si="9"/>
        <v/>
      </c>
      <c r="U31" s="61" t="str">
        <f t="shared" si="9"/>
        <v/>
      </c>
      <c r="V31" s="61" t="str">
        <f t="shared" si="9"/>
        <v/>
      </c>
      <c r="W31" s="61" t="str">
        <f t="shared" si="9"/>
        <v/>
      </c>
      <c r="X31" s="61" t="str">
        <f t="shared" si="9"/>
        <v/>
      </c>
      <c r="Y31" s="61" t="str">
        <f t="shared" si="9"/>
        <v/>
      </c>
      <c r="Z31" s="61" t="str">
        <f t="shared" si="9"/>
        <v/>
      </c>
      <c r="AA31" s="61" t="str">
        <f t="shared" si="9"/>
        <v/>
      </c>
      <c r="AB31" s="61" t="str">
        <f t="shared" si="9"/>
        <v/>
      </c>
      <c r="AC31" s="61" t="str">
        <f t="shared" si="9"/>
        <v/>
      </c>
      <c r="AD31" s="61" t="str">
        <f t="shared" si="9"/>
        <v/>
      </c>
      <c r="AE31" s="61" t="str">
        <f t="shared" si="9"/>
        <v/>
      </c>
      <c r="AF31" s="61" t="str">
        <f t="shared" si="9"/>
        <v/>
      </c>
      <c r="AG31" s="61" t="str">
        <f t="shared" si="9"/>
        <v/>
      </c>
      <c r="AH31" s="61" t="str">
        <f t="shared" si="10"/>
        <v/>
      </c>
      <c r="AI31" s="61" t="str">
        <f t="shared" si="10"/>
        <v/>
      </c>
      <c r="AJ31" s="61" t="str">
        <f t="shared" si="10"/>
        <v/>
      </c>
      <c r="AK31" s="61" t="str">
        <f t="shared" si="10"/>
        <v/>
      </c>
      <c r="AL31" s="61" t="str">
        <f t="shared" si="10"/>
        <v/>
      </c>
      <c r="AM31" s="61" t="str">
        <f t="shared" si="10"/>
        <v/>
      </c>
      <c r="AN31" s="61" t="str">
        <f t="shared" si="10"/>
        <v/>
      </c>
      <c r="AO31" s="61" t="str">
        <f t="shared" si="10"/>
        <v/>
      </c>
      <c r="AQ31" s="61"/>
      <c r="AR31" s="61"/>
      <c r="AS31" s="61"/>
      <c r="AT31" s="61"/>
      <c r="AU31" s="61"/>
      <c r="AV31" s="61"/>
      <c r="AW31" s="61"/>
      <c r="AX31" s="61"/>
      <c r="AY31" s="61"/>
      <c r="AZ31" s="61"/>
      <c r="BA31" s="61"/>
      <c r="BB31" s="61"/>
      <c r="BC31" s="61"/>
      <c r="BD31" s="61"/>
      <c r="BE31" s="61"/>
      <c r="BF31" s="61"/>
      <c r="BG31" s="61"/>
      <c r="BH31" s="61"/>
      <c r="BI31" s="61"/>
      <c r="BJ31" s="61"/>
      <c r="BK31" s="61"/>
      <c r="BL31" s="61"/>
      <c r="BM31" s="61"/>
      <c r="BN31" s="61"/>
    </row>
    <row r="32" spans="1:66" x14ac:dyDescent="0.2">
      <c r="A32" s="62">
        <f>A31+1</f>
        <v>15</v>
      </c>
      <c r="B32" s="15" t="s">
        <v>62</v>
      </c>
      <c r="C32" s="63" t="s">
        <v>5</v>
      </c>
      <c r="D32" s="64">
        <v>12000</v>
      </c>
      <c r="E32" s="65">
        <v>34842</v>
      </c>
      <c r="F32" s="66">
        <v>45047</v>
      </c>
      <c r="G32" s="67">
        <f t="shared" si="11"/>
        <v>5385</v>
      </c>
      <c r="H32" s="67">
        <f t="shared" si="12"/>
        <v>6615</v>
      </c>
      <c r="I32" s="67">
        <f t="shared" si="13"/>
        <v>496.125</v>
      </c>
      <c r="J32" s="67">
        <f t="shared" si="14"/>
        <v>46842</v>
      </c>
      <c r="K32" s="75">
        <f t="shared" si="15"/>
        <v>46320.125</v>
      </c>
      <c r="L32" s="69">
        <f t="shared" si="16"/>
        <v>44.875</v>
      </c>
      <c r="M32" s="70"/>
      <c r="N32" s="71"/>
      <c r="O32" s="72"/>
      <c r="P32" s="71"/>
      <c r="R32" s="61"/>
      <c r="S32" s="61"/>
      <c r="T32" s="61"/>
      <c r="U32" s="61"/>
      <c r="V32" s="61"/>
      <c r="W32" s="61"/>
      <c r="X32" s="61"/>
      <c r="Y32" s="61"/>
      <c r="Z32" s="61"/>
      <c r="AA32" s="61"/>
      <c r="AB32" s="61"/>
      <c r="AC32" s="61"/>
      <c r="AD32" s="61"/>
      <c r="AE32" s="61"/>
      <c r="AF32" s="61"/>
      <c r="AG32" s="61"/>
      <c r="AH32" s="61"/>
      <c r="AI32" s="61"/>
      <c r="AJ32" s="61"/>
      <c r="AK32" s="61"/>
      <c r="AL32" s="61"/>
      <c r="AM32" s="61"/>
      <c r="AN32" s="61"/>
      <c r="AO32" s="61"/>
      <c r="AQ32" s="61"/>
      <c r="AR32" s="61"/>
      <c r="AS32" s="61"/>
      <c r="AT32" s="61"/>
      <c r="AU32" s="61"/>
      <c r="AV32" s="61"/>
      <c r="AW32" s="61"/>
      <c r="AX32" s="61"/>
      <c r="AY32" s="61"/>
      <c r="AZ32" s="61"/>
      <c r="BA32" s="61"/>
      <c r="BB32" s="61"/>
      <c r="BC32" s="61"/>
      <c r="BD32" s="61"/>
      <c r="BE32" s="61"/>
      <c r="BF32" s="61"/>
      <c r="BG32" s="61"/>
      <c r="BH32" s="61"/>
      <c r="BI32" s="61"/>
      <c r="BJ32" s="61"/>
      <c r="BK32" s="61"/>
      <c r="BL32" s="61"/>
      <c r="BM32" s="61"/>
      <c r="BN32" s="61"/>
    </row>
    <row r="33" spans="1:66" x14ac:dyDescent="0.2">
      <c r="A33" s="62">
        <f>A32+1</f>
        <v>16</v>
      </c>
      <c r="B33" s="15" t="s">
        <v>63</v>
      </c>
      <c r="C33" s="63" t="s">
        <v>5</v>
      </c>
      <c r="D33" s="64">
        <v>12000</v>
      </c>
      <c r="E33" s="65">
        <v>34842</v>
      </c>
      <c r="F33" s="66">
        <v>45047</v>
      </c>
      <c r="G33" s="67">
        <f t="shared" si="11"/>
        <v>5385</v>
      </c>
      <c r="H33" s="67">
        <f t="shared" si="12"/>
        <v>6615</v>
      </c>
      <c r="I33" s="67">
        <f t="shared" si="13"/>
        <v>496.125</v>
      </c>
      <c r="J33" s="67">
        <f t="shared" si="14"/>
        <v>46842</v>
      </c>
      <c r="K33" s="75">
        <f t="shared" si="15"/>
        <v>46320.125</v>
      </c>
      <c r="L33" s="69">
        <f t="shared" si="16"/>
        <v>44.875</v>
      </c>
      <c r="M33" s="70"/>
      <c r="N33" s="71"/>
      <c r="O33" s="72"/>
      <c r="P33" s="71"/>
      <c r="R33" s="61"/>
      <c r="S33" s="61"/>
      <c r="T33" s="61"/>
      <c r="U33" s="61"/>
      <c r="V33" s="61"/>
      <c r="W33" s="61"/>
      <c r="X33" s="61"/>
      <c r="Y33" s="61"/>
      <c r="Z33" s="61"/>
      <c r="AA33" s="61"/>
      <c r="AB33" s="61"/>
      <c r="AC33" s="61"/>
      <c r="AD33" s="61"/>
      <c r="AE33" s="61"/>
      <c r="AF33" s="61"/>
      <c r="AG33" s="61"/>
      <c r="AH33" s="61"/>
      <c r="AI33" s="61"/>
      <c r="AJ33" s="61"/>
      <c r="AK33" s="61"/>
      <c r="AL33" s="61"/>
      <c r="AM33" s="61"/>
      <c r="AN33" s="61"/>
      <c r="AO33" s="61"/>
      <c r="AQ33" s="61"/>
      <c r="AR33" s="61"/>
      <c r="AS33" s="61"/>
      <c r="AT33" s="61"/>
      <c r="AU33" s="61"/>
      <c r="AV33" s="61"/>
      <c r="AW33" s="61"/>
      <c r="AX33" s="61"/>
      <c r="AY33" s="61"/>
      <c r="AZ33" s="61"/>
      <c r="BA33" s="61"/>
      <c r="BB33" s="61"/>
      <c r="BC33" s="61"/>
      <c r="BD33" s="61"/>
      <c r="BE33" s="61"/>
      <c r="BF33" s="61"/>
      <c r="BG33" s="61"/>
      <c r="BH33" s="61"/>
      <c r="BI33" s="61"/>
      <c r="BJ33" s="61"/>
      <c r="BK33" s="61"/>
      <c r="BL33" s="61"/>
      <c r="BM33" s="61"/>
      <c r="BN33" s="61"/>
    </row>
    <row r="34" spans="1:66" x14ac:dyDescent="0.2">
      <c r="A34" s="57"/>
      <c r="B34" s="57" t="s">
        <v>64</v>
      </c>
      <c r="C34" s="76"/>
      <c r="D34" s="59"/>
      <c r="E34" s="59"/>
      <c r="F34" s="59"/>
      <c r="G34" s="59"/>
      <c r="H34" s="59"/>
      <c r="I34" s="59"/>
      <c r="J34" s="59"/>
      <c r="K34" s="59"/>
      <c r="L34" s="60"/>
      <c r="M34" s="59"/>
      <c r="N34" s="73"/>
      <c r="O34" s="73"/>
      <c r="P34" s="74"/>
      <c r="R34" s="61" t="str">
        <f t="shared" ref="R34:AG49" si="17">IF((DATE(YEAR($K34),MONTH($K34),1))=(DATE(YEAR(R$11),MONTH(R$11),1)),$P34,"")</f>
        <v/>
      </c>
      <c r="S34" s="61" t="str">
        <f t="shared" si="17"/>
        <v/>
      </c>
      <c r="T34" s="61" t="str">
        <f t="shared" si="17"/>
        <v/>
      </c>
      <c r="U34" s="61" t="str">
        <f t="shared" si="17"/>
        <v/>
      </c>
      <c r="V34" s="61" t="str">
        <f t="shared" si="17"/>
        <v/>
      </c>
      <c r="W34" s="61" t="str">
        <f t="shared" si="17"/>
        <v/>
      </c>
      <c r="X34" s="61" t="str">
        <f t="shared" si="17"/>
        <v/>
      </c>
      <c r="Y34" s="61" t="str">
        <f t="shared" si="17"/>
        <v/>
      </c>
      <c r="Z34" s="61" t="str">
        <f t="shared" si="17"/>
        <v/>
      </c>
      <c r="AA34" s="61" t="str">
        <f t="shared" si="17"/>
        <v/>
      </c>
      <c r="AB34" s="61" t="str">
        <f t="shared" si="17"/>
        <v/>
      </c>
      <c r="AC34" s="61" t="str">
        <f t="shared" si="17"/>
        <v/>
      </c>
      <c r="AD34" s="61" t="str">
        <f t="shared" si="17"/>
        <v/>
      </c>
      <c r="AE34" s="61" t="str">
        <f t="shared" si="17"/>
        <v/>
      </c>
      <c r="AF34" s="61" t="str">
        <f t="shared" si="17"/>
        <v/>
      </c>
      <c r="AG34" s="61" t="str">
        <f t="shared" si="17"/>
        <v/>
      </c>
      <c r="AH34" s="61" t="str">
        <f t="shared" ref="AH34:AO48" si="18">IF((DATE(YEAR($K34),MONTH($K34),1))=(DATE(YEAR(AH$11),MONTH(AH$11),1)),$P34,"")</f>
        <v/>
      </c>
      <c r="AI34" s="61" t="str">
        <f t="shared" si="18"/>
        <v/>
      </c>
      <c r="AJ34" s="61" t="str">
        <f t="shared" si="18"/>
        <v/>
      </c>
      <c r="AK34" s="61" t="str">
        <f t="shared" si="18"/>
        <v/>
      </c>
      <c r="AL34" s="61" t="str">
        <f t="shared" si="18"/>
        <v/>
      </c>
      <c r="AM34" s="61" t="str">
        <f t="shared" si="18"/>
        <v/>
      </c>
      <c r="AN34" s="61" t="str">
        <f t="shared" si="18"/>
        <v/>
      </c>
      <c r="AO34" s="61" t="str">
        <f t="shared" si="18"/>
        <v/>
      </c>
      <c r="AQ34" s="61"/>
      <c r="AR34" s="61"/>
      <c r="AS34" s="61"/>
      <c r="AT34" s="61"/>
      <c r="AU34" s="61"/>
      <c r="AV34" s="61"/>
      <c r="AW34" s="61"/>
      <c r="AX34" s="61"/>
      <c r="AY34" s="61"/>
      <c r="AZ34" s="61"/>
      <c r="BA34" s="61"/>
      <c r="BB34" s="61"/>
      <c r="BC34" s="61"/>
      <c r="BD34" s="61"/>
      <c r="BE34" s="61"/>
      <c r="BF34" s="61"/>
      <c r="BG34" s="61"/>
      <c r="BH34" s="61"/>
      <c r="BI34" s="61"/>
      <c r="BJ34" s="61"/>
      <c r="BK34" s="61"/>
      <c r="BL34" s="61"/>
      <c r="BM34" s="61"/>
      <c r="BN34" s="61"/>
    </row>
    <row r="35" spans="1:66" x14ac:dyDescent="0.2">
      <c r="A35" s="62">
        <f>A33+1</f>
        <v>17</v>
      </c>
      <c r="B35" s="15" t="s">
        <v>65</v>
      </c>
      <c r="C35" s="63" t="s">
        <v>5</v>
      </c>
      <c r="D35" s="64">
        <v>18000</v>
      </c>
      <c r="E35" s="65">
        <v>34842</v>
      </c>
      <c r="F35" s="66">
        <v>45047</v>
      </c>
      <c r="G35" s="67">
        <f>$D$6-E35</f>
        <v>5385</v>
      </c>
      <c r="H35" s="67">
        <f>D35-G35</f>
        <v>12615</v>
      </c>
      <c r="I35" s="67">
        <f>H35/($D$8/30)</f>
        <v>946.125</v>
      </c>
      <c r="J35" s="67">
        <f>E35+D35</f>
        <v>52842</v>
      </c>
      <c r="K35" s="68">
        <f>$D$7+I35</f>
        <v>46770.125</v>
      </c>
      <c r="L35" s="69">
        <f>($D$6-E35)/D35*100</f>
        <v>29.916666666666668</v>
      </c>
      <c r="M35" s="70"/>
      <c r="N35" s="71"/>
      <c r="O35" s="72"/>
      <c r="P35" s="71"/>
      <c r="R35" s="61" t="str">
        <f t="shared" si="17"/>
        <v/>
      </c>
      <c r="S35" s="61" t="str">
        <f t="shared" si="17"/>
        <v/>
      </c>
      <c r="T35" s="61" t="str">
        <f t="shared" si="17"/>
        <v/>
      </c>
      <c r="U35" s="61" t="str">
        <f t="shared" si="17"/>
        <v/>
      </c>
      <c r="V35" s="61" t="str">
        <f t="shared" si="17"/>
        <v/>
      </c>
      <c r="W35" s="61" t="str">
        <f t="shared" si="17"/>
        <v/>
      </c>
      <c r="X35" s="61" t="str">
        <f t="shared" si="17"/>
        <v/>
      </c>
      <c r="Y35" s="61" t="str">
        <f t="shared" si="17"/>
        <v/>
      </c>
      <c r="Z35" s="61" t="str">
        <f t="shared" si="17"/>
        <v/>
      </c>
      <c r="AA35" s="61" t="str">
        <f t="shared" si="17"/>
        <v/>
      </c>
      <c r="AB35" s="61" t="str">
        <f t="shared" si="17"/>
        <v/>
      </c>
      <c r="AC35" s="61" t="str">
        <f t="shared" si="17"/>
        <v/>
      </c>
      <c r="AD35" s="61" t="str">
        <f t="shared" si="17"/>
        <v/>
      </c>
      <c r="AE35" s="61" t="str">
        <f t="shared" si="17"/>
        <v/>
      </c>
      <c r="AF35" s="61" t="str">
        <f t="shared" si="17"/>
        <v/>
      </c>
      <c r="AG35" s="61" t="str">
        <f t="shared" si="17"/>
        <v/>
      </c>
      <c r="AH35" s="61" t="str">
        <f t="shared" si="18"/>
        <v/>
      </c>
      <c r="AI35" s="61" t="str">
        <f t="shared" si="18"/>
        <v/>
      </c>
      <c r="AJ35" s="61" t="str">
        <f t="shared" si="18"/>
        <v/>
      </c>
      <c r="AK35" s="61" t="str">
        <f t="shared" si="18"/>
        <v/>
      </c>
      <c r="AL35" s="61" t="str">
        <f t="shared" si="18"/>
        <v/>
      </c>
      <c r="AM35" s="61" t="str">
        <f t="shared" si="18"/>
        <v/>
      </c>
      <c r="AN35" s="61" t="str">
        <f t="shared" si="18"/>
        <v/>
      </c>
      <c r="AO35" s="61" t="str">
        <f t="shared" si="18"/>
        <v/>
      </c>
      <c r="AQ35" s="61"/>
      <c r="AR35" s="61"/>
      <c r="AS35" s="61"/>
      <c r="AT35" s="61"/>
      <c r="AU35" s="61"/>
      <c r="AV35" s="61"/>
      <c r="AW35" s="61"/>
      <c r="AX35" s="61"/>
      <c r="AY35" s="61"/>
      <c r="AZ35" s="61"/>
      <c r="BA35" s="61"/>
      <c r="BB35" s="61"/>
      <c r="BC35" s="61"/>
      <c r="BD35" s="61"/>
      <c r="BE35" s="61"/>
      <c r="BF35" s="61"/>
      <c r="BG35" s="61"/>
      <c r="BH35" s="61"/>
      <c r="BI35" s="61"/>
      <c r="BJ35" s="61"/>
      <c r="BK35" s="61"/>
      <c r="BL35" s="61"/>
      <c r="BM35" s="61"/>
      <c r="BN35" s="61"/>
    </row>
    <row r="36" spans="1:66" x14ac:dyDescent="0.2">
      <c r="A36" s="62">
        <f>A35+1</f>
        <v>18</v>
      </c>
      <c r="B36" s="15" t="s">
        <v>66</v>
      </c>
      <c r="C36" s="63" t="s">
        <v>5</v>
      </c>
      <c r="D36" s="64">
        <v>18000</v>
      </c>
      <c r="E36" s="65">
        <v>34842</v>
      </c>
      <c r="F36" s="66">
        <v>45047</v>
      </c>
      <c r="G36" s="67">
        <f>$D$6-E36</f>
        <v>5385</v>
      </c>
      <c r="H36" s="67">
        <f>D36-G36</f>
        <v>12615</v>
      </c>
      <c r="I36" s="67">
        <f>H36/($D$8/30)</f>
        <v>946.125</v>
      </c>
      <c r="J36" s="67">
        <f>E36+D36</f>
        <v>52842</v>
      </c>
      <c r="K36" s="68">
        <f>$D$7+I36</f>
        <v>46770.125</v>
      </c>
      <c r="L36" s="69">
        <f>($D$6-E36)/D36*100</f>
        <v>29.916666666666668</v>
      </c>
      <c r="M36" s="70"/>
      <c r="N36" s="71"/>
      <c r="O36" s="72"/>
      <c r="P36" s="71"/>
      <c r="R36" s="61" t="str">
        <f t="shared" si="17"/>
        <v/>
      </c>
      <c r="S36" s="61" t="str">
        <f t="shared" si="17"/>
        <v/>
      </c>
      <c r="T36" s="61" t="str">
        <f t="shared" si="17"/>
        <v/>
      </c>
      <c r="U36" s="61" t="str">
        <f t="shared" si="17"/>
        <v/>
      </c>
      <c r="V36" s="61" t="str">
        <f t="shared" si="17"/>
        <v/>
      </c>
      <c r="W36" s="61" t="str">
        <f t="shared" si="17"/>
        <v/>
      </c>
      <c r="X36" s="61" t="str">
        <f t="shared" si="17"/>
        <v/>
      </c>
      <c r="Y36" s="61" t="str">
        <f t="shared" si="17"/>
        <v/>
      </c>
      <c r="Z36" s="61" t="str">
        <f t="shared" si="17"/>
        <v/>
      </c>
      <c r="AA36" s="61" t="str">
        <f t="shared" si="17"/>
        <v/>
      </c>
      <c r="AB36" s="61" t="str">
        <f t="shared" si="17"/>
        <v/>
      </c>
      <c r="AC36" s="61" t="str">
        <f t="shared" si="17"/>
        <v/>
      </c>
      <c r="AD36" s="61" t="str">
        <f t="shared" si="17"/>
        <v/>
      </c>
      <c r="AE36" s="61" t="str">
        <f t="shared" si="17"/>
        <v/>
      </c>
      <c r="AF36" s="61" t="str">
        <f t="shared" si="17"/>
        <v/>
      </c>
      <c r="AG36" s="61" t="str">
        <f t="shared" si="17"/>
        <v/>
      </c>
      <c r="AH36" s="61" t="str">
        <f t="shared" si="18"/>
        <v/>
      </c>
      <c r="AI36" s="61" t="str">
        <f t="shared" si="18"/>
        <v/>
      </c>
      <c r="AJ36" s="61" t="str">
        <f t="shared" si="18"/>
        <v/>
      </c>
      <c r="AK36" s="61" t="str">
        <f t="shared" si="18"/>
        <v/>
      </c>
      <c r="AL36" s="61" t="str">
        <f t="shared" si="18"/>
        <v/>
      </c>
      <c r="AM36" s="61" t="str">
        <f t="shared" si="18"/>
        <v/>
      </c>
      <c r="AN36" s="61" t="str">
        <f t="shared" si="18"/>
        <v/>
      </c>
      <c r="AO36" s="61" t="str">
        <f t="shared" si="18"/>
        <v/>
      </c>
      <c r="AQ36" s="61"/>
      <c r="AR36" s="61"/>
      <c r="AS36" s="61"/>
      <c r="AT36" s="61"/>
      <c r="AU36" s="61"/>
      <c r="AV36" s="61"/>
      <c r="AW36" s="61"/>
      <c r="AX36" s="61"/>
      <c r="AY36" s="61"/>
      <c r="AZ36" s="61"/>
      <c r="BA36" s="61"/>
      <c r="BB36" s="61"/>
      <c r="BC36" s="61"/>
      <c r="BD36" s="61"/>
      <c r="BE36" s="61"/>
      <c r="BF36" s="61"/>
      <c r="BG36" s="61"/>
      <c r="BH36" s="61"/>
      <c r="BI36" s="61"/>
      <c r="BJ36" s="61"/>
      <c r="BK36" s="61"/>
      <c r="BL36" s="61"/>
      <c r="BM36" s="61"/>
      <c r="BN36" s="61"/>
    </row>
    <row r="37" spans="1:66" x14ac:dyDescent="0.2">
      <c r="A37" s="62">
        <f>A36+1</f>
        <v>19</v>
      </c>
      <c r="B37" s="15" t="s">
        <v>67</v>
      </c>
      <c r="C37" s="63" t="s">
        <v>5</v>
      </c>
      <c r="D37" s="64">
        <v>18000</v>
      </c>
      <c r="E37" s="65">
        <v>34842</v>
      </c>
      <c r="F37" s="66">
        <v>45047</v>
      </c>
      <c r="G37" s="67">
        <f>$D$6-E37</f>
        <v>5385</v>
      </c>
      <c r="H37" s="67">
        <f>D37-G37</f>
        <v>12615</v>
      </c>
      <c r="I37" s="67">
        <f>H37/($D$8/30)</f>
        <v>946.125</v>
      </c>
      <c r="J37" s="67">
        <f>E37+D37</f>
        <v>52842</v>
      </c>
      <c r="K37" s="68">
        <f>$D$7+I37</f>
        <v>46770.125</v>
      </c>
      <c r="L37" s="69">
        <f>($D$6-E37)/D37*100</f>
        <v>29.916666666666668</v>
      </c>
      <c r="M37" s="70"/>
      <c r="N37" s="71"/>
      <c r="O37" s="72"/>
      <c r="P37" s="71"/>
      <c r="R37" s="61" t="str">
        <f t="shared" si="17"/>
        <v/>
      </c>
      <c r="S37" s="61" t="str">
        <f t="shared" si="17"/>
        <v/>
      </c>
      <c r="T37" s="61" t="str">
        <f t="shared" si="17"/>
        <v/>
      </c>
      <c r="U37" s="61" t="str">
        <f t="shared" si="17"/>
        <v/>
      </c>
      <c r="V37" s="61" t="str">
        <f t="shared" si="17"/>
        <v/>
      </c>
      <c r="W37" s="61" t="str">
        <f t="shared" si="17"/>
        <v/>
      </c>
      <c r="X37" s="61" t="str">
        <f t="shared" si="17"/>
        <v/>
      </c>
      <c r="Y37" s="61" t="str">
        <f t="shared" si="17"/>
        <v/>
      </c>
      <c r="Z37" s="61" t="str">
        <f t="shared" si="17"/>
        <v/>
      </c>
      <c r="AA37" s="61" t="str">
        <f t="shared" si="17"/>
        <v/>
      </c>
      <c r="AB37" s="61" t="str">
        <f t="shared" si="17"/>
        <v/>
      </c>
      <c r="AC37" s="61" t="str">
        <f t="shared" si="17"/>
        <v/>
      </c>
      <c r="AD37" s="61" t="str">
        <f t="shared" si="17"/>
        <v/>
      </c>
      <c r="AE37" s="61" t="str">
        <f t="shared" si="17"/>
        <v/>
      </c>
      <c r="AF37" s="61" t="str">
        <f t="shared" si="17"/>
        <v/>
      </c>
      <c r="AG37" s="61" t="str">
        <f t="shared" si="17"/>
        <v/>
      </c>
      <c r="AH37" s="61" t="str">
        <f t="shared" si="18"/>
        <v/>
      </c>
      <c r="AI37" s="61" t="str">
        <f t="shared" si="18"/>
        <v/>
      </c>
      <c r="AJ37" s="61" t="str">
        <f t="shared" si="18"/>
        <v/>
      </c>
      <c r="AK37" s="61" t="str">
        <f t="shared" si="18"/>
        <v/>
      </c>
      <c r="AL37" s="61" t="str">
        <f t="shared" si="18"/>
        <v/>
      </c>
      <c r="AM37" s="61" t="str">
        <f t="shared" si="18"/>
        <v/>
      </c>
      <c r="AN37" s="61" t="str">
        <f t="shared" si="18"/>
        <v/>
      </c>
      <c r="AO37" s="61" t="str">
        <f t="shared" si="18"/>
        <v/>
      </c>
      <c r="AQ37" s="61"/>
      <c r="AR37" s="61"/>
      <c r="AS37" s="61"/>
      <c r="AT37" s="61"/>
      <c r="AU37" s="61"/>
      <c r="AV37" s="61"/>
      <c r="AW37" s="61"/>
      <c r="AX37" s="61"/>
      <c r="AY37" s="61"/>
      <c r="AZ37" s="61"/>
      <c r="BA37" s="61"/>
      <c r="BB37" s="61"/>
      <c r="BC37" s="61"/>
      <c r="BD37" s="61"/>
      <c r="BE37" s="61"/>
      <c r="BF37" s="61"/>
      <c r="BG37" s="61"/>
      <c r="BH37" s="61"/>
      <c r="BI37" s="61"/>
      <c r="BJ37" s="61"/>
      <c r="BK37" s="61"/>
      <c r="BL37" s="61"/>
      <c r="BM37" s="61"/>
      <c r="BN37" s="61"/>
    </row>
    <row r="38" spans="1:66" x14ac:dyDescent="0.2">
      <c r="A38" s="62">
        <f>A36+1</f>
        <v>19</v>
      </c>
      <c r="B38" s="15" t="s">
        <v>68</v>
      </c>
      <c r="C38" s="63" t="s">
        <v>5</v>
      </c>
      <c r="D38" s="64">
        <v>14000</v>
      </c>
      <c r="E38" s="65">
        <v>34842</v>
      </c>
      <c r="F38" s="66">
        <v>45047</v>
      </c>
      <c r="G38" s="67">
        <f>$D$6-E38</f>
        <v>5385</v>
      </c>
      <c r="H38" s="67">
        <f>D38-G38</f>
        <v>8615</v>
      </c>
      <c r="I38" s="67">
        <f>H38/($D$8/30)</f>
        <v>646.125</v>
      </c>
      <c r="J38" s="67">
        <f>E38+D38</f>
        <v>48842</v>
      </c>
      <c r="K38" s="68">
        <f>$D$7+I38</f>
        <v>46470.125</v>
      </c>
      <c r="L38" s="69">
        <f>($D$6-E38)/D38*100</f>
        <v>38.464285714285715</v>
      </c>
      <c r="M38" s="70"/>
      <c r="N38" s="71"/>
      <c r="O38" s="72"/>
      <c r="P38" s="71"/>
      <c r="R38" s="61" t="str">
        <f t="shared" si="17"/>
        <v/>
      </c>
      <c r="S38" s="61" t="str">
        <f t="shared" si="17"/>
        <v/>
      </c>
      <c r="T38" s="61" t="str">
        <f t="shared" si="17"/>
        <v/>
      </c>
      <c r="U38" s="61" t="str">
        <f t="shared" si="17"/>
        <v/>
      </c>
      <c r="V38" s="61" t="str">
        <f t="shared" si="17"/>
        <v/>
      </c>
      <c r="W38" s="61" t="str">
        <f t="shared" si="17"/>
        <v/>
      </c>
      <c r="X38" s="61" t="str">
        <f t="shared" si="17"/>
        <v/>
      </c>
      <c r="Y38" s="61" t="str">
        <f t="shared" si="17"/>
        <v/>
      </c>
      <c r="Z38" s="61" t="str">
        <f t="shared" si="17"/>
        <v/>
      </c>
      <c r="AA38" s="61" t="str">
        <f t="shared" si="17"/>
        <v/>
      </c>
      <c r="AB38" s="61" t="str">
        <f t="shared" si="17"/>
        <v/>
      </c>
      <c r="AC38" s="61" t="str">
        <f t="shared" si="17"/>
        <v/>
      </c>
      <c r="AD38" s="61" t="str">
        <f t="shared" si="17"/>
        <v/>
      </c>
      <c r="AE38" s="61" t="str">
        <f t="shared" si="17"/>
        <v/>
      </c>
      <c r="AF38" s="61" t="str">
        <f t="shared" si="17"/>
        <v/>
      </c>
      <c r="AG38" s="61" t="str">
        <f t="shared" si="17"/>
        <v/>
      </c>
      <c r="AH38" s="61" t="str">
        <f t="shared" si="18"/>
        <v/>
      </c>
      <c r="AI38" s="61" t="str">
        <f t="shared" si="18"/>
        <v/>
      </c>
      <c r="AJ38" s="61" t="str">
        <f t="shared" si="18"/>
        <v/>
      </c>
      <c r="AK38" s="61" t="str">
        <f t="shared" si="18"/>
        <v/>
      </c>
      <c r="AL38" s="61" t="str">
        <f t="shared" si="18"/>
        <v/>
      </c>
      <c r="AM38" s="61" t="str">
        <f t="shared" si="18"/>
        <v/>
      </c>
      <c r="AN38" s="61" t="str">
        <f t="shared" si="18"/>
        <v/>
      </c>
      <c r="AO38" s="61" t="str">
        <f t="shared" si="18"/>
        <v/>
      </c>
      <c r="AQ38" s="61"/>
      <c r="AR38" s="61"/>
      <c r="AS38" s="61"/>
      <c r="AT38" s="61"/>
      <c r="AU38" s="61"/>
      <c r="AV38" s="61"/>
      <c r="AW38" s="61"/>
      <c r="AX38" s="61"/>
      <c r="AY38" s="61"/>
      <c r="AZ38" s="61"/>
      <c r="BA38" s="61"/>
      <c r="BB38" s="61"/>
      <c r="BC38" s="61"/>
      <c r="BD38" s="61"/>
      <c r="BE38" s="61"/>
      <c r="BF38" s="61"/>
      <c r="BG38" s="61"/>
      <c r="BH38" s="61"/>
      <c r="BI38" s="61"/>
      <c r="BJ38" s="61"/>
      <c r="BK38" s="61"/>
      <c r="BL38" s="61"/>
      <c r="BM38" s="61"/>
      <c r="BN38" s="61"/>
    </row>
    <row r="39" spans="1:66" x14ac:dyDescent="0.2">
      <c r="A39" s="57"/>
      <c r="B39" s="57" t="s">
        <v>69</v>
      </c>
      <c r="C39" s="77"/>
      <c r="D39" s="59"/>
      <c r="E39" s="59"/>
      <c r="F39" s="59"/>
      <c r="G39" s="59"/>
      <c r="H39" s="59"/>
      <c r="I39" s="59"/>
      <c r="J39" s="59"/>
      <c r="K39" s="59"/>
      <c r="L39" s="60"/>
      <c r="M39" s="59"/>
      <c r="N39" s="73"/>
      <c r="O39" s="73"/>
      <c r="P39" s="74"/>
      <c r="R39" s="61" t="str">
        <f t="shared" si="17"/>
        <v/>
      </c>
      <c r="S39" s="61" t="str">
        <f t="shared" si="17"/>
        <v/>
      </c>
      <c r="T39" s="61" t="str">
        <f t="shared" si="17"/>
        <v/>
      </c>
      <c r="U39" s="61" t="str">
        <f t="shared" si="17"/>
        <v/>
      </c>
      <c r="V39" s="61" t="str">
        <f t="shared" si="17"/>
        <v/>
      </c>
      <c r="W39" s="61" t="str">
        <f t="shared" si="17"/>
        <v/>
      </c>
      <c r="X39" s="61" t="str">
        <f t="shared" si="17"/>
        <v/>
      </c>
      <c r="Y39" s="61" t="str">
        <f t="shared" si="17"/>
        <v/>
      </c>
      <c r="Z39" s="61" t="str">
        <f t="shared" si="17"/>
        <v/>
      </c>
      <c r="AA39" s="61" t="str">
        <f t="shared" si="17"/>
        <v/>
      </c>
      <c r="AB39" s="61" t="str">
        <f t="shared" si="17"/>
        <v/>
      </c>
      <c r="AC39" s="61" t="str">
        <f t="shared" si="17"/>
        <v/>
      </c>
      <c r="AD39" s="61" t="str">
        <f t="shared" si="17"/>
        <v/>
      </c>
      <c r="AE39" s="61" t="str">
        <f t="shared" si="17"/>
        <v/>
      </c>
      <c r="AF39" s="61" t="str">
        <f t="shared" si="17"/>
        <v/>
      </c>
      <c r="AG39" s="61" t="str">
        <f t="shared" si="17"/>
        <v/>
      </c>
      <c r="AH39" s="61" t="str">
        <f t="shared" si="18"/>
        <v/>
      </c>
      <c r="AI39" s="61" t="str">
        <f t="shared" si="18"/>
        <v/>
      </c>
      <c r="AJ39" s="61" t="str">
        <f t="shared" si="18"/>
        <v/>
      </c>
      <c r="AK39" s="61" t="str">
        <f t="shared" si="18"/>
        <v/>
      </c>
      <c r="AL39" s="61" t="str">
        <f t="shared" si="18"/>
        <v/>
      </c>
      <c r="AM39" s="61" t="str">
        <f t="shared" si="18"/>
        <v/>
      </c>
      <c r="AN39" s="61" t="str">
        <f t="shared" si="18"/>
        <v/>
      </c>
      <c r="AO39" s="61" t="str">
        <f t="shared" si="18"/>
        <v/>
      </c>
      <c r="AQ39" s="61"/>
      <c r="AR39" s="61"/>
      <c r="AS39" s="61"/>
      <c r="AT39" s="61"/>
      <c r="AU39" s="61"/>
      <c r="AV39" s="61"/>
      <c r="AW39" s="61"/>
      <c r="AX39" s="61"/>
      <c r="AY39" s="61"/>
      <c r="AZ39" s="61"/>
      <c r="BA39" s="61"/>
      <c r="BB39" s="61"/>
      <c r="BC39" s="61"/>
      <c r="BD39" s="61"/>
      <c r="BE39" s="61"/>
      <c r="BF39" s="61"/>
      <c r="BG39" s="61"/>
      <c r="BH39" s="61"/>
      <c r="BI39" s="61"/>
      <c r="BJ39" s="61"/>
      <c r="BK39" s="61"/>
      <c r="BL39" s="61"/>
      <c r="BM39" s="61"/>
      <c r="BN39" s="61"/>
    </row>
    <row r="40" spans="1:66" x14ac:dyDescent="0.2">
      <c r="A40" s="62">
        <f>A38+1</f>
        <v>20</v>
      </c>
      <c r="B40" s="15" t="s">
        <v>70</v>
      </c>
      <c r="C40" s="63" t="s">
        <v>13</v>
      </c>
      <c r="D40" s="64">
        <v>8000</v>
      </c>
      <c r="E40" s="65">
        <v>34842</v>
      </c>
      <c r="F40" s="66">
        <v>45047</v>
      </c>
      <c r="G40" s="67">
        <f>$D$6-E40</f>
        <v>5385</v>
      </c>
      <c r="H40" s="67">
        <f>D40-G40</f>
        <v>2615</v>
      </c>
      <c r="I40" s="67">
        <f>H40/($D$8/30)</f>
        <v>196.125</v>
      </c>
      <c r="J40" s="67">
        <f>E40+D40</f>
        <v>42842</v>
      </c>
      <c r="K40" s="68">
        <f>$D$7+I40</f>
        <v>46020.125</v>
      </c>
      <c r="L40" s="69">
        <f>($D$6-E40)/D40*100</f>
        <v>67.3125</v>
      </c>
      <c r="M40" s="70"/>
      <c r="N40" s="71"/>
      <c r="O40" s="72"/>
      <c r="P40" s="71"/>
      <c r="R40" s="61" t="str">
        <f t="shared" si="17"/>
        <v/>
      </c>
      <c r="S40" s="61" t="str">
        <f t="shared" si="17"/>
        <v/>
      </c>
      <c r="T40" s="61" t="str">
        <f t="shared" si="17"/>
        <v/>
      </c>
      <c r="U40" s="61" t="str">
        <f t="shared" si="17"/>
        <v/>
      </c>
      <c r="V40" s="61" t="str">
        <f t="shared" si="17"/>
        <v/>
      </c>
      <c r="W40" s="61" t="str">
        <f t="shared" si="17"/>
        <v/>
      </c>
      <c r="X40" s="61" t="str">
        <f t="shared" si="17"/>
        <v/>
      </c>
      <c r="Y40" s="61" t="str">
        <f t="shared" si="17"/>
        <v/>
      </c>
      <c r="Z40" s="61" t="str">
        <f t="shared" si="17"/>
        <v/>
      </c>
      <c r="AA40" s="61" t="str">
        <f t="shared" si="17"/>
        <v/>
      </c>
      <c r="AB40" s="61" t="str">
        <f t="shared" si="17"/>
        <v/>
      </c>
      <c r="AC40" s="61" t="str">
        <f t="shared" si="17"/>
        <v/>
      </c>
      <c r="AD40" s="61" t="str">
        <f t="shared" si="17"/>
        <v/>
      </c>
      <c r="AE40" s="61" t="str">
        <f t="shared" si="17"/>
        <v/>
      </c>
      <c r="AF40" s="61" t="str">
        <f t="shared" si="17"/>
        <v/>
      </c>
      <c r="AG40" s="61" t="str">
        <f t="shared" si="17"/>
        <v/>
      </c>
      <c r="AH40" s="61" t="str">
        <f t="shared" si="18"/>
        <v/>
      </c>
      <c r="AI40" s="61" t="str">
        <f t="shared" si="18"/>
        <v/>
      </c>
      <c r="AJ40" s="61" t="str">
        <f t="shared" si="18"/>
        <v/>
      </c>
      <c r="AK40" s="61" t="str">
        <f t="shared" si="18"/>
        <v/>
      </c>
      <c r="AL40" s="61" t="str">
        <f t="shared" si="18"/>
        <v/>
      </c>
      <c r="AM40" s="61" t="str">
        <f t="shared" si="18"/>
        <v/>
      </c>
      <c r="AN40" s="61" t="str">
        <f t="shared" si="18"/>
        <v/>
      </c>
      <c r="AO40" s="61" t="str">
        <f t="shared" si="18"/>
        <v/>
      </c>
      <c r="AQ40" s="61"/>
      <c r="AR40" s="61"/>
      <c r="AS40" s="61"/>
      <c r="AT40" s="61"/>
      <c r="AU40" s="61"/>
      <c r="AV40" s="61"/>
      <c r="AW40" s="61"/>
      <c r="AX40" s="61"/>
      <c r="AY40" s="61"/>
      <c r="AZ40" s="61"/>
      <c r="BA40" s="61"/>
      <c r="BB40" s="61"/>
      <c r="BC40" s="61"/>
      <c r="BD40" s="61"/>
      <c r="BE40" s="61"/>
      <c r="BF40" s="61"/>
      <c r="BG40" s="61"/>
      <c r="BH40" s="61"/>
      <c r="BI40" s="61"/>
      <c r="BJ40" s="61"/>
      <c r="BK40" s="61"/>
      <c r="BL40" s="61"/>
      <c r="BM40" s="61"/>
      <c r="BN40" s="61"/>
    </row>
    <row r="41" spans="1:66" x14ac:dyDescent="0.2">
      <c r="A41" s="62">
        <f>A40+1</f>
        <v>21</v>
      </c>
      <c r="B41" s="15" t="s">
        <v>71</v>
      </c>
      <c r="C41" s="63" t="s">
        <v>13</v>
      </c>
      <c r="D41" s="64">
        <v>30000</v>
      </c>
      <c r="E41" s="65">
        <v>34842</v>
      </c>
      <c r="F41" s="66">
        <v>45047</v>
      </c>
      <c r="G41" s="67">
        <f>$D$6-E41</f>
        <v>5385</v>
      </c>
      <c r="H41" s="67">
        <f>D41-G41</f>
        <v>24615</v>
      </c>
      <c r="I41" s="67">
        <f>H41/($D$8/30)</f>
        <v>1846.125</v>
      </c>
      <c r="J41" s="67">
        <f>E41+D41</f>
        <v>64842</v>
      </c>
      <c r="K41" s="68">
        <f>$D$7+I41</f>
        <v>47670.125</v>
      </c>
      <c r="L41" s="69">
        <f>($D$6-E41)/D41*100</f>
        <v>17.95</v>
      </c>
      <c r="M41" s="70"/>
      <c r="N41" s="71"/>
      <c r="O41" s="72"/>
      <c r="P41" s="71"/>
      <c r="R41" s="61" t="str">
        <f t="shared" si="17"/>
        <v/>
      </c>
      <c r="S41" s="61" t="str">
        <f t="shared" si="17"/>
        <v/>
      </c>
      <c r="T41" s="61" t="str">
        <f t="shared" si="17"/>
        <v/>
      </c>
      <c r="U41" s="61" t="str">
        <f t="shared" si="17"/>
        <v/>
      </c>
      <c r="V41" s="61" t="str">
        <f t="shared" si="17"/>
        <v/>
      </c>
      <c r="W41" s="61" t="str">
        <f t="shared" si="17"/>
        <v/>
      </c>
      <c r="X41" s="61" t="str">
        <f t="shared" si="17"/>
        <v/>
      </c>
      <c r="Y41" s="61" t="str">
        <f t="shared" si="17"/>
        <v/>
      </c>
      <c r="Z41" s="61" t="str">
        <f t="shared" si="17"/>
        <v/>
      </c>
      <c r="AA41" s="61" t="str">
        <f t="shared" si="17"/>
        <v/>
      </c>
      <c r="AB41" s="61" t="str">
        <f t="shared" si="17"/>
        <v/>
      </c>
      <c r="AC41" s="61" t="str">
        <f t="shared" si="17"/>
        <v/>
      </c>
      <c r="AD41" s="61" t="str">
        <f t="shared" si="17"/>
        <v/>
      </c>
      <c r="AE41" s="61" t="str">
        <f t="shared" si="17"/>
        <v/>
      </c>
      <c r="AF41" s="61" t="str">
        <f t="shared" si="17"/>
        <v/>
      </c>
      <c r="AG41" s="61" t="str">
        <f t="shared" si="17"/>
        <v/>
      </c>
      <c r="AH41" s="61" t="str">
        <f t="shared" si="18"/>
        <v/>
      </c>
      <c r="AI41" s="61" t="str">
        <f t="shared" si="18"/>
        <v/>
      </c>
      <c r="AJ41" s="61" t="str">
        <f t="shared" si="18"/>
        <v/>
      </c>
      <c r="AK41" s="61" t="str">
        <f t="shared" si="18"/>
        <v/>
      </c>
      <c r="AL41" s="61" t="str">
        <f t="shared" si="18"/>
        <v/>
      </c>
      <c r="AM41" s="61" t="str">
        <f t="shared" si="18"/>
        <v/>
      </c>
      <c r="AN41" s="61" t="str">
        <f t="shared" si="18"/>
        <v/>
      </c>
      <c r="AO41" s="61" t="str">
        <f t="shared" si="18"/>
        <v/>
      </c>
      <c r="AQ41" s="61"/>
      <c r="AR41" s="61"/>
      <c r="AS41" s="61"/>
      <c r="AT41" s="61"/>
      <c r="AU41" s="61"/>
      <c r="AV41" s="61"/>
      <c r="AW41" s="61"/>
      <c r="AX41" s="61"/>
      <c r="AY41" s="61"/>
      <c r="AZ41" s="61"/>
      <c r="BA41" s="61"/>
      <c r="BB41" s="61"/>
      <c r="BC41" s="61"/>
      <c r="BD41" s="61"/>
      <c r="BE41" s="61"/>
      <c r="BF41" s="61"/>
      <c r="BG41" s="61"/>
      <c r="BH41" s="61"/>
      <c r="BI41" s="61"/>
      <c r="BJ41" s="61"/>
      <c r="BK41" s="61"/>
      <c r="BL41" s="61"/>
      <c r="BM41" s="61"/>
      <c r="BN41" s="61"/>
    </row>
    <row r="42" spans="1:66" x14ac:dyDescent="0.2">
      <c r="A42" s="62">
        <f>A41+1</f>
        <v>22</v>
      </c>
      <c r="B42" s="15" t="s">
        <v>72</v>
      </c>
      <c r="C42" s="63" t="s">
        <v>9</v>
      </c>
      <c r="D42" s="64">
        <v>10000</v>
      </c>
      <c r="E42" s="65">
        <v>34842</v>
      </c>
      <c r="F42" s="66">
        <v>45047</v>
      </c>
      <c r="G42" s="67">
        <f>$D$6-E42</f>
        <v>5385</v>
      </c>
      <c r="H42" s="67">
        <f>D42-G42</f>
        <v>4615</v>
      </c>
      <c r="I42" s="67">
        <f>H42/($D$8/30)</f>
        <v>346.125</v>
      </c>
      <c r="J42" s="67">
        <f>E42+D42</f>
        <v>44842</v>
      </c>
      <c r="K42" s="68">
        <f>$D$7+I42</f>
        <v>46170.125</v>
      </c>
      <c r="L42" s="69">
        <f>($D$6-E42)/D42*100</f>
        <v>53.849999999999994</v>
      </c>
      <c r="M42" s="70"/>
      <c r="N42" s="71"/>
      <c r="O42" s="72"/>
      <c r="P42" s="71"/>
      <c r="R42" s="61" t="str">
        <f t="shared" si="17"/>
        <v/>
      </c>
      <c r="S42" s="61" t="str">
        <f t="shared" si="17"/>
        <v/>
      </c>
      <c r="T42" s="61" t="str">
        <f t="shared" si="17"/>
        <v/>
      </c>
      <c r="U42" s="61" t="str">
        <f t="shared" si="17"/>
        <v/>
      </c>
      <c r="V42" s="61" t="str">
        <f t="shared" si="17"/>
        <v/>
      </c>
      <c r="W42" s="61" t="str">
        <f t="shared" si="17"/>
        <v/>
      </c>
      <c r="X42" s="61" t="str">
        <f t="shared" si="17"/>
        <v/>
      </c>
      <c r="Y42" s="61" t="str">
        <f t="shared" si="17"/>
        <v/>
      </c>
      <c r="Z42" s="61" t="str">
        <f t="shared" si="17"/>
        <v/>
      </c>
      <c r="AA42" s="61" t="str">
        <f t="shared" si="17"/>
        <v/>
      </c>
      <c r="AB42" s="61" t="str">
        <f t="shared" si="17"/>
        <v/>
      </c>
      <c r="AC42" s="61" t="str">
        <f t="shared" si="17"/>
        <v/>
      </c>
      <c r="AD42" s="61" t="str">
        <f t="shared" si="17"/>
        <v/>
      </c>
      <c r="AE42" s="61" t="str">
        <f t="shared" si="17"/>
        <v/>
      </c>
      <c r="AF42" s="61" t="str">
        <f t="shared" si="17"/>
        <v/>
      </c>
      <c r="AG42" s="61" t="str">
        <f t="shared" si="17"/>
        <v/>
      </c>
      <c r="AH42" s="61" t="str">
        <f t="shared" si="18"/>
        <v/>
      </c>
      <c r="AI42" s="61" t="str">
        <f t="shared" si="18"/>
        <v/>
      </c>
      <c r="AJ42" s="61" t="str">
        <f t="shared" si="18"/>
        <v/>
      </c>
      <c r="AK42" s="61" t="str">
        <f t="shared" si="18"/>
        <v/>
      </c>
      <c r="AL42" s="61" t="str">
        <f t="shared" si="18"/>
        <v/>
      </c>
      <c r="AM42" s="61" t="str">
        <f t="shared" si="18"/>
        <v/>
      </c>
      <c r="AN42" s="61" t="str">
        <f t="shared" si="18"/>
        <v/>
      </c>
      <c r="AO42" s="61" t="str">
        <f t="shared" si="18"/>
        <v/>
      </c>
      <c r="AQ42" s="61"/>
      <c r="AR42" s="61"/>
      <c r="AS42" s="61"/>
      <c r="AT42" s="61"/>
      <c r="AU42" s="61"/>
      <c r="AV42" s="61"/>
      <c r="AW42" s="61"/>
      <c r="AX42" s="61"/>
      <c r="AY42" s="61"/>
      <c r="AZ42" s="61"/>
      <c r="BA42" s="61"/>
      <c r="BB42" s="61"/>
      <c r="BC42" s="61"/>
      <c r="BD42" s="61"/>
      <c r="BE42" s="61"/>
      <c r="BF42" s="61"/>
      <c r="BG42" s="61"/>
      <c r="BH42" s="61"/>
      <c r="BI42" s="61"/>
      <c r="BJ42" s="61"/>
      <c r="BK42" s="61"/>
      <c r="BL42" s="61"/>
      <c r="BM42" s="61"/>
      <c r="BN42" s="61"/>
    </row>
    <row r="43" spans="1:66" x14ac:dyDescent="0.2">
      <c r="A43" s="62">
        <f>A42+1</f>
        <v>23</v>
      </c>
      <c r="B43" s="15" t="s">
        <v>73</v>
      </c>
      <c r="C43" s="63" t="s">
        <v>9</v>
      </c>
      <c r="D43" s="64">
        <v>20000</v>
      </c>
      <c r="E43" s="65">
        <v>34842</v>
      </c>
      <c r="F43" s="66">
        <v>45047</v>
      </c>
      <c r="G43" s="67">
        <f>$D$6-E43</f>
        <v>5385</v>
      </c>
      <c r="H43" s="67">
        <f>D43-G43</f>
        <v>14615</v>
      </c>
      <c r="I43" s="67">
        <f>H43/($D$8/30)</f>
        <v>1096.125</v>
      </c>
      <c r="J43" s="67">
        <f>E43+D43</f>
        <v>54842</v>
      </c>
      <c r="K43" s="68">
        <f>$D$7+I43</f>
        <v>46920.125</v>
      </c>
      <c r="L43" s="69">
        <f>($D$6-E43)/D43*100</f>
        <v>26.924999999999997</v>
      </c>
      <c r="M43" s="70"/>
      <c r="N43" s="71"/>
      <c r="O43" s="72"/>
      <c r="P43" s="71"/>
      <c r="R43" s="61" t="str">
        <f t="shared" si="17"/>
        <v/>
      </c>
      <c r="S43" s="61" t="str">
        <f t="shared" si="17"/>
        <v/>
      </c>
      <c r="T43" s="61" t="str">
        <f t="shared" si="17"/>
        <v/>
      </c>
      <c r="U43" s="61" t="str">
        <f t="shared" si="17"/>
        <v/>
      </c>
      <c r="V43" s="61" t="str">
        <f t="shared" si="17"/>
        <v/>
      </c>
      <c r="W43" s="61" t="str">
        <f t="shared" si="17"/>
        <v/>
      </c>
      <c r="X43" s="61" t="str">
        <f t="shared" si="17"/>
        <v/>
      </c>
      <c r="Y43" s="61" t="str">
        <f t="shared" si="17"/>
        <v/>
      </c>
      <c r="Z43" s="61" t="str">
        <f t="shared" si="17"/>
        <v/>
      </c>
      <c r="AA43" s="61" t="str">
        <f t="shared" si="17"/>
        <v/>
      </c>
      <c r="AB43" s="61" t="str">
        <f t="shared" si="17"/>
        <v/>
      </c>
      <c r="AC43" s="61" t="str">
        <f t="shared" si="17"/>
        <v/>
      </c>
      <c r="AD43" s="61" t="str">
        <f t="shared" si="17"/>
        <v/>
      </c>
      <c r="AE43" s="61" t="str">
        <f t="shared" si="17"/>
        <v/>
      </c>
      <c r="AF43" s="61" t="str">
        <f t="shared" si="17"/>
        <v/>
      </c>
      <c r="AG43" s="61" t="str">
        <f t="shared" si="17"/>
        <v/>
      </c>
      <c r="AH43" s="61" t="str">
        <f t="shared" si="18"/>
        <v/>
      </c>
      <c r="AI43" s="61" t="str">
        <f t="shared" si="18"/>
        <v/>
      </c>
      <c r="AJ43" s="61" t="str">
        <f t="shared" si="18"/>
        <v/>
      </c>
      <c r="AK43" s="61" t="str">
        <f t="shared" si="18"/>
        <v/>
      </c>
      <c r="AL43" s="61" t="str">
        <f t="shared" si="18"/>
        <v/>
      </c>
      <c r="AM43" s="61" t="str">
        <f t="shared" si="18"/>
        <v/>
      </c>
      <c r="AN43" s="61" t="str">
        <f t="shared" si="18"/>
        <v/>
      </c>
      <c r="AO43" s="61" t="str">
        <f t="shared" si="18"/>
        <v/>
      </c>
      <c r="AQ43" s="61"/>
      <c r="AR43" s="61"/>
      <c r="AS43" s="61"/>
      <c r="AT43" s="61"/>
      <c r="AU43" s="61"/>
      <c r="AV43" s="61"/>
      <c r="AW43" s="61"/>
      <c r="AX43" s="61"/>
      <c r="AY43" s="61"/>
      <c r="AZ43" s="61"/>
      <c r="BA43" s="61"/>
      <c r="BB43" s="61"/>
      <c r="BC43" s="61"/>
      <c r="BD43" s="61"/>
      <c r="BE43" s="61"/>
      <c r="BF43" s="61"/>
      <c r="BG43" s="61"/>
      <c r="BH43" s="61"/>
      <c r="BI43" s="61"/>
      <c r="BJ43" s="61"/>
      <c r="BK43" s="61"/>
      <c r="BL43" s="61"/>
      <c r="BM43" s="61"/>
      <c r="BN43" s="61"/>
    </row>
    <row r="44" spans="1:66" x14ac:dyDescent="0.2">
      <c r="A44" s="62">
        <f>A43+1</f>
        <v>24</v>
      </c>
      <c r="B44" s="15" t="s">
        <v>74</v>
      </c>
      <c r="C44" s="63" t="s">
        <v>9</v>
      </c>
      <c r="D44" s="64">
        <v>20000</v>
      </c>
      <c r="E44" s="65">
        <v>34842</v>
      </c>
      <c r="F44" s="66">
        <v>45047</v>
      </c>
      <c r="G44" s="67">
        <f>$D$6-E44</f>
        <v>5385</v>
      </c>
      <c r="H44" s="67">
        <f>D44-G44</f>
        <v>14615</v>
      </c>
      <c r="I44" s="67">
        <f>H44/($D$8/30)</f>
        <v>1096.125</v>
      </c>
      <c r="J44" s="67">
        <f>E44+D44</f>
        <v>54842</v>
      </c>
      <c r="K44" s="68">
        <f>$D$7+I44</f>
        <v>46920.125</v>
      </c>
      <c r="L44" s="69">
        <f>($D$6-E44)/D44*100</f>
        <v>26.924999999999997</v>
      </c>
      <c r="M44" s="70"/>
      <c r="N44" s="71"/>
      <c r="O44" s="72"/>
      <c r="P44" s="71"/>
      <c r="R44" s="61" t="str">
        <f t="shared" si="17"/>
        <v/>
      </c>
      <c r="S44" s="61" t="str">
        <f t="shared" si="17"/>
        <v/>
      </c>
      <c r="T44" s="61" t="str">
        <f t="shared" si="17"/>
        <v/>
      </c>
      <c r="U44" s="61" t="str">
        <f t="shared" si="17"/>
        <v/>
      </c>
      <c r="V44" s="61" t="str">
        <f t="shared" si="17"/>
        <v/>
      </c>
      <c r="W44" s="61" t="str">
        <f t="shared" si="17"/>
        <v/>
      </c>
      <c r="X44" s="61" t="str">
        <f t="shared" si="17"/>
        <v/>
      </c>
      <c r="Y44" s="61" t="str">
        <f t="shared" si="17"/>
        <v/>
      </c>
      <c r="Z44" s="61" t="str">
        <f t="shared" si="17"/>
        <v/>
      </c>
      <c r="AA44" s="61" t="str">
        <f t="shared" si="17"/>
        <v/>
      </c>
      <c r="AB44" s="61" t="str">
        <f t="shared" si="17"/>
        <v/>
      </c>
      <c r="AC44" s="61" t="str">
        <f t="shared" si="17"/>
        <v/>
      </c>
      <c r="AD44" s="61" t="str">
        <f t="shared" si="17"/>
        <v/>
      </c>
      <c r="AE44" s="61" t="str">
        <f t="shared" si="17"/>
        <v/>
      </c>
      <c r="AF44" s="61" t="str">
        <f t="shared" si="17"/>
        <v/>
      </c>
      <c r="AG44" s="61" t="str">
        <f t="shared" si="17"/>
        <v/>
      </c>
      <c r="AH44" s="61" t="str">
        <f t="shared" si="18"/>
        <v/>
      </c>
      <c r="AI44" s="61" t="str">
        <f t="shared" si="18"/>
        <v/>
      </c>
      <c r="AJ44" s="61" t="str">
        <f t="shared" si="18"/>
        <v/>
      </c>
      <c r="AK44" s="61" t="str">
        <f t="shared" si="18"/>
        <v/>
      </c>
      <c r="AL44" s="61" t="str">
        <f t="shared" si="18"/>
        <v/>
      </c>
      <c r="AM44" s="61" t="str">
        <f t="shared" si="18"/>
        <v/>
      </c>
      <c r="AN44" s="61" t="str">
        <f t="shared" si="18"/>
        <v/>
      </c>
      <c r="AO44" s="61" t="str">
        <f t="shared" si="18"/>
        <v/>
      </c>
      <c r="AQ44" s="61"/>
      <c r="AR44" s="61"/>
      <c r="AS44" s="61"/>
      <c r="AT44" s="61"/>
      <c r="AU44" s="61"/>
      <c r="AV44" s="61"/>
      <c r="AW44" s="61"/>
      <c r="AX44" s="61"/>
      <c r="AY44" s="61"/>
      <c r="AZ44" s="61"/>
      <c r="BA44" s="61"/>
      <c r="BB44" s="61"/>
      <c r="BC44" s="61"/>
      <c r="BD44" s="61"/>
      <c r="BE44" s="61"/>
      <c r="BF44" s="61"/>
      <c r="BG44" s="61"/>
      <c r="BH44" s="61"/>
      <c r="BI44" s="61"/>
      <c r="BJ44" s="61"/>
      <c r="BK44" s="61"/>
      <c r="BL44" s="61"/>
      <c r="BM44" s="61"/>
      <c r="BN44" s="61"/>
    </row>
    <row r="45" spans="1:66" hidden="1" x14ac:dyDescent="0.2">
      <c r="A45" s="57"/>
      <c r="B45" s="57" t="s">
        <v>75</v>
      </c>
      <c r="C45" s="77"/>
      <c r="D45" s="59"/>
      <c r="E45" s="59"/>
      <c r="F45" s="59"/>
      <c r="G45" s="59"/>
      <c r="H45" s="59"/>
      <c r="I45" s="59"/>
      <c r="J45" s="59"/>
      <c r="K45" s="78"/>
      <c r="L45" s="60"/>
      <c r="M45" s="59"/>
      <c r="N45" s="73"/>
      <c r="O45" s="73"/>
      <c r="P45" s="74"/>
      <c r="R45" s="61" t="str">
        <f t="shared" si="17"/>
        <v/>
      </c>
      <c r="S45" s="61" t="str">
        <f t="shared" si="17"/>
        <v/>
      </c>
      <c r="T45" s="61" t="str">
        <f t="shared" si="17"/>
        <v/>
      </c>
      <c r="U45" s="61" t="str">
        <f t="shared" si="17"/>
        <v/>
      </c>
      <c r="V45" s="61" t="str">
        <f t="shared" si="17"/>
        <v/>
      </c>
      <c r="W45" s="61" t="str">
        <f t="shared" si="17"/>
        <v/>
      </c>
      <c r="X45" s="61" t="str">
        <f t="shared" si="17"/>
        <v/>
      </c>
      <c r="Y45" s="61" t="str">
        <f t="shared" si="17"/>
        <v/>
      </c>
      <c r="Z45" s="61" t="str">
        <f t="shared" si="17"/>
        <v/>
      </c>
      <c r="AA45" s="61" t="str">
        <f t="shared" si="17"/>
        <v/>
      </c>
      <c r="AB45" s="61" t="str">
        <f t="shared" si="17"/>
        <v/>
      </c>
      <c r="AC45" s="61" t="str">
        <f t="shared" si="17"/>
        <v/>
      </c>
      <c r="AD45" s="61" t="str">
        <f t="shared" si="17"/>
        <v/>
      </c>
      <c r="AE45" s="61" t="str">
        <f t="shared" si="17"/>
        <v/>
      </c>
      <c r="AF45" s="61" t="str">
        <f t="shared" si="17"/>
        <v/>
      </c>
      <c r="AG45" s="61" t="str">
        <f t="shared" si="17"/>
        <v/>
      </c>
      <c r="AH45" s="61" t="str">
        <f t="shared" si="18"/>
        <v/>
      </c>
      <c r="AI45" s="61" t="str">
        <f t="shared" si="18"/>
        <v/>
      </c>
      <c r="AJ45" s="61" t="str">
        <f t="shared" si="18"/>
        <v/>
      </c>
      <c r="AK45" s="61" t="str">
        <f t="shared" si="18"/>
        <v/>
      </c>
      <c r="AL45" s="61" t="str">
        <f t="shared" si="18"/>
        <v/>
      </c>
      <c r="AM45" s="61" t="str">
        <f t="shared" si="18"/>
        <v/>
      </c>
      <c r="AN45" s="61" t="str">
        <f t="shared" si="18"/>
        <v/>
      </c>
      <c r="AO45" s="61" t="str">
        <f t="shared" si="18"/>
        <v/>
      </c>
      <c r="AQ45" s="61"/>
      <c r="AR45" s="61"/>
      <c r="AS45" s="61"/>
      <c r="AT45" s="61"/>
      <c r="AU45" s="61"/>
      <c r="AV45" s="61"/>
      <c r="AW45" s="61"/>
      <c r="AX45" s="61"/>
      <c r="AY45" s="61"/>
      <c r="AZ45" s="61"/>
      <c r="BA45" s="61"/>
      <c r="BB45" s="61"/>
      <c r="BC45" s="61"/>
      <c r="BD45" s="61"/>
      <c r="BE45" s="61"/>
      <c r="BF45" s="61"/>
      <c r="BG45" s="61"/>
      <c r="BH45" s="61"/>
      <c r="BI45" s="61"/>
      <c r="BJ45" s="61"/>
      <c r="BK45" s="61"/>
      <c r="BL45" s="61"/>
      <c r="BM45" s="61"/>
      <c r="BN45" s="61"/>
    </row>
    <row r="46" spans="1:66" hidden="1" x14ac:dyDescent="0.2">
      <c r="A46" s="62">
        <f>A44+1</f>
        <v>25</v>
      </c>
      <c r="B46" s="15" t="s">
        <v>76</v>
      </c>
      <c r="C46" s="63" t="s">
        <v>13</v>
      </c>
      <c r="D46" s="79">
        <v>30000</v>
      </c>
      <c r="E46" s="65"/>
      <c r="F46" s="66"/>
      <c r="G46" s="67">
        <f>$D$6-E46</f>
        <v>40227</v>
      </c>
      <c r="H46" s="67">
        <f>D46-G46</f>
        <v>-10227</v>
      </c>
      <c r="I46" s="67">
        <f>H46/($D$8/30)</f>
        <v>-767.02499999999998</v>
      </c>
      <c r="J46" s="67">
        <f>E46+D46</f>
        <v>30000</v>
      </c>
      <c r="K46" s="68">
        <f>$D$7+I46</f>
        <v>45056.974999999999</v>
      </c>
      <c r="L46" s="69">
        <f>($D$6-E46)/D46*100</f>
        <v>134.09</v>
      </c>
      <c r="M46" s="70"/>
      <c r="N46" s="71"/>
      <c r="O46" s="72"/>
      <c r="P46" s="71"/>
      <c r="R46" s="61" t="str">
        <f t="shared" si="17"/>
        <v/>
      </c>
      <c r="S46" s="61" t="str">
        <f t="shared" si="17"/>
        <v/>
      </c>
      <c r="T46" s="61" t="str">
        <f t="shared" si="17"/>
        <v/>
      </c>
      <c r="U46" s="61" t="str">
        <f t="shared" si="17"/>
        <v/>
      </c>
      <c r="V46" s="61" t="str">
        <f t="shared" si="17"/>
        <v/>
      </c>
      <c r="W46" s="61" t="str">
        <f t="shared" si="17"/>
        <v/>
      </c>
      <c r="X46" s="61" t="str">
        <f t="shared" si="17"/>
        <v/>
      </c>
      <c r="Y46" s="61" t="str">
        <f t="shared" si="17"/>
        <v/>
      </c>
      <c r="Z46" s="61" t="str">
        <f t="shared" si="17"/>
        <v/>
      </c>
      <c r="AA46" s="61" t="str">
        <f t="shared" si="17"/>
        <v/>
      </c>
      <c r="AB46" s="61" t="str">
        <f t="shared" si="17"/>
        <v/>
      </c>
      <c r="AC46" s="61" t="str">
        <f t="shared" si="17"/>
        <v/>
      </c>
      <c r="AD46" s="61" t="str">
        <f t="shared" si="17"/>
        <v/>
      </c>
      <c r="AE46" s="61" t="str">
        <f t="shared" si="17"/>
        <v/>
      </c>
      <c r="AF46" s="61" t="str">
        <f t="shared" si="17"/>
        <v/>
      </c>
      <c r="AG46" s="61" t="str">
        <f t="shared" si="17"/>
        <v/>
      </c>
      <c r="AH46" s="61" t="str">
        <f t="shared" si="18"/>
        <v/>
      </c>
      <c r="AI46" s="61" t="str">
        <f t="shared" si="18"/>
        <v/>
      </c>
      <c r="AJ46" s="61" t="str">
        <f t="shared" si="18"/>
        <v/>
      </c>
      <c r="AK46" s="61" t="str">
        <f t="shared" si="18"/>
        <v/>
      </c>
      <c r="AL46" s="61" t="str">
        <f t="shared" si="18"/>
        <v/>
      </c>
      <c r="AM46" s="61" t="str">
        <f t="shared" si="18"/>
        <v/>
      </c>
      <c r="AN46" s="61" t="str">
        <f t="shared" si="18"/>
        <v/>
      </c>
      <c r="AO46" s="61" t="str">
        <f t="shared" si="18"/>
        <v/>
      </c>
      <c r="AQ46" s="61"/>
      <c r="AR46" s="61"/>
      <c r="AS46" s="61"/>
      <c r="AT46" s="61"/>
      <c r="AU46" s="61"/>
      <c r="AV46" s="61"/>
      <c r="AW46" s="61"/>
      <c r="AX46" s="61"/>
      <c r="AY46" s="61"/>
      <c r="AZ46" s="61"/>
      <c r="BA46" s="61"/>
      <c r="BB46" s="61"/>
      <c r="BC46" s="61"/>
      <c r="BD46" s="61"/>
      <c r="BE46" s="61"/>
      <c r="BF46" s="61"/>
      <c r="BG46" s="61"/>
      <c r="BH46" s="61"/>
      <c r="BI46" s="61"/>
      <c r="BJ46" s="61"/>
      <c r="BK46" s="61"/>
      <c r="BL46" s="61"/>
      <c r="BM46" s="61"/>
      <c r="BN46" s="61"/>
    </row>
    <row r="47" spans="1:66" hidden="1" x14ac:dyDescent="0.2">
      <c r="A47" s="62">
        <f>A46+1</f>
        <v>26</v>
      </c>
      <c r="B47" s="15" t="s">
        <v>77</v>
      </c>
      <c r="C47" s="63" t="s">
        <v>13</v>
      </c>
      <c r="D47" s="79">
        <v>20000</v>
      </c>
      <c r="E47" s="65"/>
      <c r="F47" s="66"/>
      <c r="G47" s="67">
        <f>$D$6-E47</f>
        <v>40227</v>
      </c>
      <c r="H47" s="67">
        <f>D47-G47</f>
        <v>-20227</v>
      </c>
      <c r="I47" s="67">
        <f>H47/($D$8/30)</f>
        <v>-1517.0249999999999</v>
      </c>
      <c r="J47" s="67">
        <f>E47+D47</f>
        <v>20000</v>
      </c>
      <c r="K47" s="68">
        <f>$D$7+I47</f>
        <v>44306.974999999999</v>
      </c>
      <c r="L47" s="69">
        <f>($D$6-E47)/D47*100</f>
        <v>201.13500000000002</v>
      </c>
      <c r="M47" s="70"/>
      <c r="N47" s="71"/>
      <c r="O47" s="72"/>
      <c r="P47" s="71"/>
      <c r="R47" s="61" t="str">
        <f t="shared" si="17"/>
        <v/>
      </c>
      <c r="S47" s="61" t="str">
        <f t="shared" si="17"/>
        <v/>
      </c>
      <c r="T47" s="61" t="str">
        <f t="shared" si="17"/>
        <v/>
      </c>
      <c r="U47" s="61" t="str">
        <f t="shared" si="17"/>
        <v/>
      </c>
      <c r="V47" s="61" t="str">
        <f t="shared" si="17"/>
        <v/>
      </c>
      <c r="W47" s="61" t="str">
        <f t="shared" si="17"/>
        <v/>
      </c>
      <c r="X47" s="61" t="str">
        <f t="shared" si="17"/>
        <v/>
      </c>
      <c r="Y47" s="61" t="str">
        <f t="shared" si="17"/>
        <v/>
      </c>
      <c r="Z47" s="61" t="str">
        <f t="shared" si="17"/>
        <v/>
      </c>
      <c r="AA47" s="61" t="str">
        <f t="shared" si="17"/>
        <v/>
      </c>
      <c r="AB47" s="61" t="str">
        <f t="shared" si="17"/>
        <v/>
      </c>
      <c r="AC47" s="61" t="str">
        <f t="shared" si="17"/>
        <v/>
      </c>
      <c r="AD47" s="61" t="str">
        <f t="shared" si="17"/>
        <v/>
      </c>
      <c r="AE47" s="61" t="str">
        <f t="shared" si="17"/>
        <v/>
      </c>
      <c r="AF47" s="61" t="str">
        <f t="shared" si="17"/>
        <v/>
      </c>
      <c r="AG47" s="61" t="str">
        <f t="shared" si="17"/>
        <v/>
      </c>
      <c r="AH47" s="61" t="str">
        <f t="shared" si="18"/>
        <v/>
      </c>
      <c r="AI47" s="61" t="str">
        <f t="shared" si="18"/>
        <v/>
      </c>
      <c r="AJ47" s="61" t="str">
        <f t="shared" si="18"/>
        <v/>
      </c>
      <c r="AK47" s="61" t="str">
        <f t="shared" si="18"/>
        <v/>
      </c>
      <c r="AL47" s="61" t="str">
        <f t="shared" si="18"/>
        <v/>
      </c>
      <c r="AM47" s="61" t="str">
        <f t="shared" si="18"/>
        <v/>
      </c>
      <c r="AN47" s="61" t="str">
        <f t="shared" si="18"/>
        <v/>
      </c>
      <c r="AO47" s="61" t="str">
        <f t="shared" si="18"/>
        <v/>
      </c>
      <c r="AQ47" s="61"/>
      <c r="AR47" s="61"/>
      <c r="AS47" s="61"/>
      <c r="AT47" s="61"/>
      <c r="AU47" s="61"/>
      <c r="AV47" s="61"/>
      <c r="AW47" s="61"/>
      <c r="AX47" s="61"/>
      <c r="AY47" s="61"/>
      <c r="AZ47" s="61"/>
      <c r="BA47" s="61"/>
      <c r="BB47" s="61"/>
      <c r="BC47" s="61"/>
      <c r="BD47" s="61"/>
      <c r="BE47" s="61"/>
      <c r="BF47" s="61"/>
      <c r="BG47" s="61"/>
      <c r="BH47" s="61"/>
      <c r="BI47" s="61"/>
      <c r="BJ47" s="61"/>
      <c r="BK47" s="61"/>
      <c r="BL47" s="61"/>
      <c r="BM47" s="61"/>
      <c r="BN47" s="61"/>
    </row>
    <row r="48" spans="1:66" hidden="1" x14ac:dyDescent="0.2">
      <c r="A48" s="62">
        <f>A47+1</f>
        <v>27</v>
      </c>
      <c r="B48" s="15" t="s">
        <v>78</v>
      </c>
      <c r="C48" s="63" t="s">
        <v>13</v>
      </c>
      <c r="D48" s="79">
        <v>15000</v>
      </c>
      <c r="E48" s="65"/>
      <c r="F48" s="66"/>
      <c r="G48" s="67">
        <f>$D$6-E48</f>
        <v>40227</v>
      </c>
      <c r="H48" s="67">
        <f>D48-G48</f>
        <v>-25227</v>
      </c>
      <c r="I48" s="67">
        <f>H48/($D$8/30)</f>
        <v>-1892.0249999999999</v>
      </c>
      <c r="J48" s="67">
        <f>E48+D48</f>
        <v>15000</v>
      </c>
      <c r="K48" s="68">
        <f>$D$7+I48</f>
        <v>43931.974999999999</v>
      </c>
      <c r="L48" s="69">
        <f>($D$6-E48)/D48*100</f>
        <v>268.18</v>
      </c>
      <c r="M48" s="70"/>
      <c r="N48" s="71"/>
      <c r="O48" s="72"/>
      <c r="P48" s="71"/>
      <c r="R48" s="61" t="str">
        <f t="shared" si="17"/>
        <v/>
      </c>
      <c r="S48" s="61" t="str">
        <f t="shared" si="17"/>
        <v/>
      </c>
      <c r="T48" s="61" t="str">
        <f t="shared" si="17"/>
        <v/>
      </c>
      <c r="U48" s="61" t="str">
        <f t="shared" si="17"/>
        <v/>
      </c>
      <c r="V48" s="61" t="str">
        <f t="shared" si="17"/>
        <v/>
      </c>
      <c r="W48" s="61" t="str">
        <f t="shared" si="17"/>
        <v/>
      </c>
      <c r="X48" s="61" t="str">
        <f t="shared" si="17"/>
        <v/>
      </c>
      <c r="Y48" s="61" t="str">
        <f t="shared" si="17"/>
        <v/>
      </c>
      <c r="Z48" s="61" t="str">
        <f t="shared" si="17"/>
        <v/>
      </c>
      <c r="AA48" s="61" t="str">
        <f t="shared" si="17"/>
        <v/>
      </c>
      <c r="AB48" s="61" t="str">
        <f t="shared" si="17"/>
        <v/>
      </c>
      <c r="AC48" s="61" t="str">
        <f t="shared" si="17"/>
        <v/>
      </c>
      <c r="AD48" s="61" t="str">
        <f t="shared" si="17"/>
        <v/>
      </c>
      <c r="AE48" s="61" t="str">
        <f t="shared" si="17"/>
        <v/>
      </c>
      <c r="AF48" s="61" t="str">
        <f t="shared" si="17"/>
        <v/>
      </c>
      <c r="AG48" s="61" t="str">
        <f t="shared" si="17"/>
        <v/>
      </c>
      <c r="AH48" s="61" t="str">
        <f t="shared" si="18"/>
        <v/>
      </c>
      <c r="AI48" s="61" t="str">
        <f t="shared" si="18"/>
        <v/>
      </c>
      <c r="AJ48" s="61" t="str">
        <f t="shared" si="18"/>
        <v/>
      </c>
      <c r="AK48" s="61" t="str">
        <f t="shared" si="18"/>
        <v/>
      </c>
      <c r="AL48" s="61" t="str">
        <f t="shared" si="18"/>
        <v/>
      </c>
      <c r="AM48" s="61" t="str">
        <f t="shared" si="18"/>
        <v/>
      </c>
      <c r="AN48" s="61" t="str">
        <f t="shared" si="18"/>
        <v/>
      </c>
      <c r="AO48" s="61" t="str">
        <f t="shared" si="18"/>
        <v/>
      </c>
      <c r="AQ48" s="61"/>
      <c r="AR48" s="61"/>
      <c r="AS48" s="61"/>
      <c r="AT48" s="61"/>
      <c r="AU48" s="61"/>
      <c r="AV48" s="61"/>
      <c r="AW48" s="61"/>
      <c r="AX48" s="61"/>
      <c r="AY48" s="61"/>
      <c r="AZ48" s="61"/>
      <c r="BA48" s="61"/>
      <c r="BB48" s="61"/>
      <c r="BC48" s="61"/>
      <c r="BD48" s="61"/>
      <c r="BE48" s="61"/>
      <c r="BF48" s="61"/>
      <c r="BG48" s="61"/>
      <c r="BH48" s="61"/>
      <c r="BI48" s="61"/>
      <c r="BJ48" s="61"/>
      <c r="BK48" s="61"/>
      <c r="BL48" s="61"/>
      <c r="BM48" s="61"/>
      <c r="BN48" s="61"/>
    </row>
    <row r="49" spans="1:66" hidden="1" x14ac:dyDescent="0.2">
      <c r="A49" s="62">
        <f>A48+1</f>
        <v>28</v>
      </c>
      <c r="B49" s="15" t="s">
        <v>79</v>
      </c>
      <c r="C49" s="63" t="s">
        <v>13</v>
      </c>
      <c r="D49" s="79">
        <v>20000</v>
      </c>
      <c r="E49" s="65"/>
      <c r="F49" s="66"/>
      <c r="G49" s="67">
        <f>$D$6-E49</f>
        <v>40227</v>
      </c>
      <c r="H49" s="67">
        <f>D49-G49</f>
        <v>-20227</v>
      </c>
      <c r="I49" s="67">
        <f>H49/($D$8/30)</f>
        <v>-1517.0249999999999</v>
      </c>
      <c r="J49" s="67">
        <f>E49+D49</f>
        <v>20000</v>
      </c>
      <c r="K49" s="68">
        <f>$D$7+I49</f>
        <v>44306.974999999999</v>
      </c>
      <c r="L49" s="69">
        <f>($D$6-E49)/D49*100</f>
        <v>201.13500000000002</v>
      </c>
      <c r="M49" s="70"/>
      <c r="N49" s="71"/>
      <c r="O49" s="72"/>
      <c r="P49" s="71"/>
      <c r="R49" s="61" t="str">
        <f t="shared" si="17"/>
        <v/>
      </c>
      <c r="S49" s="61" t="str">
        <f t="shared" si="17"/>
        <v/>
      </c>
      <c r="T49" s="61" t="str">
        <f t="shared" si="17"/>
        <v/>
      </c>
      <c r="U49" s="61" t="str">
        <f t="shared" si="17"/>
        <v/>
      </c>
      <c r="V49" s="61" t="str">
        <f t="shared" si="17"/>
        <v/>
      </c>
      <c r="W49" s="61" t="str">
        <f t="shared" si="17"/>
        <v/>
      </c>
      <c r="X49" s="61" t="str">
        <f t="shared" si="17"/>
        <v/>
      </c>
      <c r="Y49" s="61" t="str">
        <f t="shared" si="17"/>
        <v/>
      </c>
      <c r="Z49" s="61" t="str">
        <f t="shared" si="17"/>
        <v/>
      </c>
      <c r="AA49" s="61" t="str">
        <f t="shared" si="17"/>
        <v/>
      </c>
      <c r="AB49" s="61" t="str">
        <f t="shared" si="17"/>
        <v/>
      </c>
      <c r="AC49" s="61" t="str">
        <f t="shared" si="17"/>
        <v/>
      </c>
      <c r="AD49" s="61" t="str">
        <f t="shared" si="17"/>
        <v/>
      </c>
      <c r="AE49" s="61" t="str">
        <f t="shared" si="17"/>
        <v/>
      </c>
      <c r="AF49" s="61" t="str">
        <f t="shared" si="17"/>
        <v/>
      </c>
      <c r="AG49" s="61" t="str">
        <f t="shared" ref="AG49:AO64" si="19">IF((DATE(YEAR($K49),MONTH($K49),1))=(DATE(YEAR(AG$11),MONTH(AG$11),1)),$P49,"")</f>
        <v/>
      </c>
      <c r="AH49" s="61" t="str">
        <f t="shared" si="19"/>
        <v/>
      </c>
      <c r="AI49" s="61" t="str">
        <f t="shared" si="19"/>
        <v/>
      </c>
      <c r="AJ49" s="61" t="str">
        <f t="shared" si="19"/>
        <v/>
      </c>
      <c r="AK49" s="61" t="str">
        <f t="shared" si="19"/>
        <v/>
      </c>
      <c r="AL49" s="61" t="str">
        <f t="shared" si="19"/>
        <v/>
      </c>
      <c r="AM49" s="61" t="str">
        <f t="shared" si="19"/>
        <v/>
      </c>
      <c r="AN49" s="61" t="str">
        <f t="shared" si="19"/>
        <v/>
      </c>
      <c r="AO49" s="61" t="str">
        <f t="shared" si="19"/>
        <v/>
      </c>
      <c r="AQ49" s="61" t="str">
        <f t="shared" ref="AQ49:BF50" si="20">IF((DATE(YEAR($K49),MONTH($K49),1))=(DATE(YEAR(AQ$11),MONTH(AQ$11),1)),$P49,"")</f>
        <v/>
      </c>
      <c r="AR49" s="61" t="str">
        <f t="shared" si="20"/>
        <v/>
      </c>
      <c r="AS49" s="61" t="str">
        <f t="shared" si="20"/>
        <v/>
      </c>
      <c r="AT49" s="61" t="str">
        <f t="shared" si="20"/>
        <v/>
      </c>
      <c r="AU49" s="61" t="str">
        <f t="shared" si="20"/>
        <v/>
      </c>
      <c r="AV49" s="61" t="str">
        <f t="shared" si="20"/>
        <v/>
      </c>
      <c r="AW49" s="61" t="str">
        <f t="shared" si="20"/>
        <v/>
      </c>
      <c r="AX49" s="61" t="str">
        <f t="shared" si="20"/>
        <v/>
      </c>
      <c r="AY49" s="61" t="str">
        <f t="shared" si="20"/>
        <v/>
      </c>
      <c r="AZ49" s="61" t="str">
        <f t="shared" si="20"/>
        <v/>
      </c>
      <c r="BA49" s="61" t="str">
        <f t="shared" si="20"/>
        <v/>
      </c>
      <c r="BB49" s="61" t="str">
        <f t="shared" si="20"/>
        <v/>
      </c>
      <c r="BC49" s="61" t="str">
        <f t="shared" si="20"/>
        <v/>
      </c>
      <c r="BD49" s="61" t="str">
        <f t="shared" si="20"/>
        <v/>
      </c>
      <c r="BE49" s="61" t="str">
        <f t="shared" si="20"/>
        <v/>
      </c>
      <c r="BF49" s="61" t="str">
        <f t="shared" si="20"/>
        <v/>
      </c>
      <c r="BG49" s="61" t="str">
        <f t="shared" ref="BG49:BN50" si="21">IF((DATE(YEAR($K49),MONTH($K49),1))=(DATE(YEAR(BG$11),MONTH(BG$11),1)),$P49,"")</f>
        <v/>
      </c>
      <c r="BH49" s="61" t="str">
        <f t="shared" si="21"/>
        <v/>
      </c>
      <c r="BI49" s="61" t="str">
        <f t="shared" si="21"/>
        <v/>
      </c>
      <c r="BJ49" s="61" t="str">
        <f t="shared" si="21"/>
        <v/>
      </c>
      <c r="BK49" s="61" t="str">
        <f t="shared" si="21"/>
        <v/>
      </c>
      <c r="BL49" s="61" t="str">
        <f t="shared" si="21"/>
        <v/>
      </c>
      <c r="BM49" s="61" t="str">
        <f t="shared" si="21"/>
        <v/>
      </c>
      <c r="BN49" s="61" t="str">
        <f t="shared" si="21"/>
        <v/>
      </c>
    </row>
    <row r="50" spans="1:66" hidden="1" x14ac:dyDescent="0.2">
      <c r="A50" s="62">
        <f>A49+1</f>
        <v>29</v>
      </c>
      <c r="B50" s="15" t="s">
        <v>80</v>
      </c>
      <c r="C50" s="63" t="s">
        <v>13</v>
      </c>
      <c r="D50" s="79">
        <v>20000</v>
      </c>
      <c r="E50" s="65"/>
      <c r="F50" s="66"/>
      <c r="G50" s="67">
        <f>$D$6-E50</f>
        <v>40227</v>
      </c>
      <c r="H50" s="67">
        <f>D50-G50</f>
        <v>-20227</v>
      </c>
      <c r="I50" s="67">
        <f>H50/($D$8/30)</f>
        <v>-1517.0249999999999</v>
      </c>
      <c r="J50" s="67">
        <f>E50+D50</f>
        <v>20000</v>
      </c>
      <c r="K50" s="68">
        <f>$D$7+I50</f>
        <v>44306.974999999999</v>
      </c>
      <c r="L50" s="69">
        <f>($D$6-E50)/D50*100</f>
        <v>201.13500000000002</v>
      </c>
      <c r="M50" s="70"/>
      <c r="N50" s="71"/>
      <c r="O50" s="72"/>
      <c r="P50" s="71"/>
      <c r="R50" s="61" t="str">
        <f t="shared" ref="R50:AG65" si="22">IF((DATE(YEAR($K50),MONTH($K50),1))=(DATE(YEAR(R$11),MONTH(R$11),1)),$P50,"")</f>
        <v/>
      </c>
      <c r="S50" s="61" t="str">
        <f t="shared" si="22"/>
        <v/>
      </c>
      <c r="T50" s="61" t="str">
        <f t="shared" si="22"/>
        <v/>
      </c>
      <c r="U50" s="61" t="str">
        <f t="shared" si="22"/>
        <v/>
      </c>
      <c r="V50" s="61" t="str">
        <f t="shared" si="22"/>
        <v/>
      </c>
      <c r="W50" s="61" t="str">
        <f t="shared" si="22"/>
        <v/>
      </c>
      <c r="X50" s="61" t="str">
        <f t="shared" si="22"/>
        <v/>
      </c>
      <c r="Y50" s="61" t="str">
        <f t="shared" si="22"/>
        <v/>
      </c>
      <c r="Z50" s="61" t="str">
        <f t="shared" si="22"/>
        <v/>
      </c>
      <c r="AA50" s="61" t="str">
        <f t="shared" si="22"/>
        <v/>
      </c>
      <c r="AB50" s="61" t="str">
        <f t="shared" si="22"/>
        <v/>
      </c>
      <c r="AC50" s="61" t="str">
        <f t="shared" si="22"/>
        <v/>
      </c>
      <c r="AD50" s="61" t="str">
        <f t="shared" si="22"/>
        <v/>
      </c>
      <c r="AE50" s="61" t="str">
        <f t="shared" si="22"/>
        <v/>
      </c>
      <c r="AF50" s="61" t="str">
        <f t="shared" si="22"/>
        <v/>
      </c>
      <c r="AG50" s="61" t="str">
        <f t="shared" si="22"/>
        <v/>
      </c>
      <c r="AH50" s="61" t="str">
        <f t="shared" si="19"/>
        <v/>
      </c>
      <c r="AI50" s="61" t="str">
        <f t="shared" si="19"/>
        <v/>
      </c>
      <c r="AJ50" s="61" t="str">
        <f t="shared" si="19"/>
        <v/>
      </c>
      <c r="AK50" s="61" t="str">
        <f t="shared" si="19"/>
        <v/>
      </c>
      <c r="AL50" s="61" t="str">
        <f t="shared" si="19"/>
        <v/>
      </c>
      <c r="AM50" s="61" t="str">
        <f t="shared" si="19"/>
        <v/>
      </c>
      <c r="AN50" s="61" t="str">
        <f t="shared" si="19"/>
        <v/>
      </c>
      <c r="AO50" s="61" t="str">
        <f t="shared" si="19"/>
        <v/>
      </c>
      <c r="AQ50" s="61" t="str">
        <f t="shared" si="20"/>
        <v/>
      </c>
      <c r="AR50" s="61" t="str">
        <f t="shared" si="20"/>
        <v/>
      </c>
      <c r="AS50" s="61" t="str">
        <f t="shared" si="20"/>
        <v/>
      </c>
      <c r="AT50" s="61" t="str">
        <f t="shared" si="20"/>
        <v/>
      </c>
      <c r="AU50" s="61" t="str">
        <f t="shared" si="20"/>
        <v/>
      </c>
      <c r="AV50" s="61" t="str">
        <f t="shared" si="20"/>
        <v/>
      </c>
      <c r="AW50" s="61" t="str">
        <f t="shared" si="20"/>
        <v/>
      </c>
      <c r="AX50" s="61" t="str">
        <f t="shared" si="20"/>
        <v/>
      </c>
      <c r="AY50" s="61" t="str">
        <f t="shared" si="20"/>
        <v/>
      </c>
      <c r="AZ50" s="61" t="str">
        <f t="shared" si="20"/>
        <v/>
      </c>
      <c r="BA50" s="61" t="str">
        <f t="shared" si="20"/>
        <v/>
      </c>
      <c r="BB50" s="61" t="str">
        <f t="shared" si="20"/>
        <v/>
      </c>
      <c r="BC50" s="61" t="str">
        <f t="shared" si="20"/>
        <v/>
      </c>
      <c r="BD50" s="61" t="str">
        <f t="shared" si="20"/>
        <v/>
      </c>
      <c r="BE50" s="61" t="str">
        <f t="shared" si="20"/>
        <v/>
      </c>
      <c r="BF50" s="61" t="str">
        <f t="shared" si="20"/>
        <v/>
      </c>
      <c r="BG50" s="61" t="str">
        <f t="shared" si="21"/>
        <v/>
      </c>
      <c r="BH50" s="61" t="str">
        <f t="shared" si="21"/>
        <v/>
      </c>
      <c r="BI50" s="61" t="str">
        <f t="shared" si="21"/>
        <v/>
      </c>
      <c r="BJ50" s="61" t="str">
        <f t="shared" si="21"/>
        <v/>
      </c>
      <c r="BK50" s="61" t="str">
        <f t="shared" si="21"/>
        <v/>
      </c>
      <c r="BL50" s="61" t="str">
        <f t="shared" si="21"/>
        <v/>
      </c>
      <c r="BM50" s="61" t="str">
        <f t="shared" si="21"/>
        <v/>
      </c>
      <c r="BN50" s="61" t="str">
        <f t="shared" si="21"/>
        <v/>
      </c>
    </row>
    <row r="51" spans="1:66" x14ac:dyDescent="0.2">
      <c r="A51" s="57"/>
      <c r="B51" s="57" t="s">
        <v>81</v>
      </c>
      <c r="C51" s="77"/>
      <c r="D51" s="59"/>
      <c r="E51" s="59"/>
      <c r="F51" s="59"/>
      <c r="G51" s="59"/>
      <c r="H51" s="59"/>
      <c r="I51" s="59"/>
      <c r="J51" s="59"/>
      <c r="K51" s="59"/>
      <c r="L51" s="60"/>
      <c r="M51" s="59"/>
      <c r="N51" s="73"/>
      <c r="O51" s="73"/>
      <c r="P51" s="74"/>
      <c r="R51" s="61" t="str">
        <f t="shared" si="22"/>
        <v/>
      </c>
      <c r="S51" s="61" t="str">
        <f t="shared" si="22"/>
        <v/>
      </c>
      <c r="T51" s="61" t="str">
        <f t="shared" si="22"/>
        <v/>
      </c>
      <c r="U51" s="61" t="str">
        <f t="shared" si="22"/>
        <v/>
      </c>
      <c r="V51" s="61" t="str">
        <f t="shared" si="22"/>
        <v/>
      </c>
      <c r="W51" s="61" t="str">
        <f t="shared" si="22"/>
        <v/>
      </c>
      <c r="X51" s="61" t="str">
        <f t="shared" si="22"/>
        <v/>
      </c>
      <c r="Y51" s="61" t="str">
        <f t="shared" si="22"/>
        <v/>
      </c>
      <c r="Z51" s="61" t="str">
        <f t="shared" si="22"/>
        <v/>
      </c>
      <c r="AA51" s="61" t="str">
        <f t="shared" si="22"/>
        <v/>
      </c>
      <c r="AB51" s="61" t="str">
        <f t="shared" si="22"/>
        <v/>
      </c>
      <c r="AC51" s="61" t="str">
        <f t="shared" si="22"/>
        <v/>
      </c>
      <c r="AD51" s="61" t="str">
        <f t="shared" si="22"/>
        <v/>
      </c>
      <c r="AE51" s="61" t="str">
        <f t="shared" si="22"/>
        <v/>
      </c>
      <c r="AF51" s="61" t="str">
        <f t="shared" si="22"/>
        <v/>
      </c>
      <c r="AG51" s="61" t="str">
        <f t="shared" si="22"/>
        <v/>
      </c>
      <c r="AH51" s="61" t="str">
        <f t="shared" si="19"/>
        <v/>
      </c>
      <c r="AI51" s="61" t="str">
        <f t="shared" si="19"/>
        <v/>
      </c>
      <c r="AJ51" s="61" t="str">
        <f t="shared" si="19"/>
        <v/>
      </c>
      <c r="AK51" s="61" t="str">
        <f t="shared" si="19"/>
        <v/>
      </c>
      <c r="AL51" s="61" t="str">
        <f t="shared" si="19"/>
        <v/>
      </c>
      <c r="AM51" s="61" t="str">
        <f t="shared" si="19"/>
        <v/>
      </c>
      <c r="AN51" s="61" t="str">
        <f t="shared" si="19"/>
        <v/>
      </c>
      <c r="AO51" s="61" t="str">
        <f t="shared" si="19"/>
        <v/>
      </c>
      <c r="AQ51" s="61"/>
      <c r="AR51" s="61"/>
      <c r="AS51" s="61"/>
      <c r="AT51" s="61"/>
      <c r="AU51" s="61"/>
      <c r="AV51" s="61"/>
      <c r="AW51" s="61"/>
      <c r="AX51" s="61"/>
      <c r="AY51" s="61"/>
      <c r="AZ51" s="61"/>
      <c r="BA51" s="61"/>
      <c r="BB51" s="61"/>
      <c r="BC51" s="61"/>
      <c r="BD51" s="61"/>
      <c r="BE51" s="61"/>
      <c r="BF51" s="61"/>
      <c r="BG51" s="61"/>
      <c r="BH51" s="61"/>
      <c r="BI51" s="61"/>
      <c r="BJ51" s="61"/>
      <c r="BK51" s="61"/>
      <c r="BL51" s="61"/>
      <c r="BM51" s="61"/>
      <c r="BN51" s="61"/>
    </row>
    <row r="52" spans="1:66" x14ac:dyDescent="0.2">
      <c r="A52" s="62">
        <f>A50+1</f>
        <v>30</v>
      </c>
      <c r="B52" s="15" t="s">
        <v>82</v>
      </c>
      <c r="C52" s="63" t="s">
        <v>5</v>
      </c>
      <c r="D52" s="64">
        <v>18000</v>
      </c>
      <c r="E52" s="65">
        <v>34842</v>
      </c>
      <c r="F52" s="66">
        <v>45047</v>
      </c>
      <c r="G52" s="67">
        <f t="shared" ref="G52:G58" si="23">$D$6-E52</f>
        <v>5385</v>
      </c>
      <c r="H52" s="67">
        <f t="shared" ref="H52:H58" si="24">D52-G52</f>
        <v>12615</v>
      </c>
      <c r="I52" s="67">
        <f t="shared" ref="I52:I58" si="25">H52/($D$8/30)</f>
        <v>946.125</v>
      </c>
      <c r="J52" s="67">
        <f t="shared" ref="J52:J58" si="26">E52+D52</f>
        <v>52842</v>
      </c>
      <c r="K52" s="68">
        <f t="shared" ref="K52:K58" si="27">$D$7+I52</f>
        <v>46770.125</v>
      </c>
      <c r="L52" s="69">
        <f t="shared" ref="L52:L58" si="28">($D$6-E52)/D52*100</f>
        <v>29.916666666666668</v>
      </c>
      <c r="M52" s="70"/>
      <c r="N52" s="71"/>
      <c r="O52" s="72"/>
      <c r="P52" s="71"/>
      <c r="R52" s="61" t="str">
        <f t="shared" si="22"/>
        <v/>
      </c>
      <c r="S52" s="61" t="str">
        <f t="shared" si="22"/>
        <v/>
      </c>
      <c r="T52" s="61" t="str">
        <f t="shared" si="22"/>
        <v/>
      </c>
      <c r="U52" s="61" t="str">
        <f t="shared" si="22"/>
        <v/>
      </c>
      <c r="V52" s="61" t="str">
        <f t="shared" si="22"/>
        <v/>
      </c>
      <c r="W52" s="61" t="str">
        <f t="shared" si="22"/>
        <v/>
      </c>
      <c r="X52" s="61" t="str">
        <f t="shared" si="22"/>
        <v/>
      </c>
      <c r="Y52" s="61" t="str">
        <f t="shared" si="22"/>
        <v/>
      </c>
      <c r="Z52" s="61" t="str">
        <f t="shared" si="22"/>
        <v/>
      </c>
      <c r="AA52" s="61" t="str">
        <f t="shared" si="22"/>
        <v/>
      </c>
      <c r="AB52" s="61" t="str">
        <f t="shared" si="22"/>
        <v/>
      </c>
      <c r="AC52" s="61" t="str">
        <f t="shared" si="22"/>
        <v/>
      </c>
      <c r="AD52" s="61" t="str">
        <f t="shared" si="22"/>
        <v/>
      </c>
      <c r="AE52" s="61" t="str">
        <f t="shared" si="22"/>
        <v/>
      </c>
      <c r="AF52" s="61" t="str">
        <f t="shared" si="22"/>
        <v/>
      </c>
      <c r="AG52" s="61" t="str">
        <f t="shared" si="22"/>
        <v/>
      </c>
      <c r="AH52" s="61" t="str">
        <f t="shared" si="19"/>
        <v/>
      </c>
      <c r="AI52" s="61" t="str">
        <f t="shared" si="19"/>
        <v/>
      </c>
      <c r="AJ52" s="61" t="str">
        <f t="shared" si="19"/>
        <v/>
      </c>
      <c r="AK52" s="61" t="str">
        <f t="shared" si="19"/>
        <v/>
      </c>
      <c r="AL52" s="61" t="str">
        <f t="shared" si="19"/>
        <v/>
      </c>
      <c r="AM52" s="61" t="str">
        <f t="shared" si="19"/>
        <v/>
      </c>
      <c r="AN52" s="61" t="str">
        <f t="shared" si="19"/>
        <v/>
      </c>
      <c r="AO52" s="61" t="str">
        <f t="shared" si="19"/>
        <v/>
      </c>
      <c r="AQ52" s="61"/>
      <c r="AR52" s="61"/>
      <c r="AS52" s="61"/>
      <c r="AT52" s="61"/>
      <c r="AU52" s="61"/>
      <c r="AV52" s="61"/>
      <c r="AW52" s="61"/>
      <c r="AX52" s="61"/>
      <c r="AY52" s="61"/>
      <c r="AZ52" s="61"/>
      <c r="BA52" s="61"/>
      <c r="BB52" s="61"/>
      <c r="BC52" s="61"/>
      <c r="BD52" s="61"/>
      <c r="BE52" s="61"/>
      <c r="BF52" s="61"/>
      <c r="BG52" s="61"/>
      <c r="BH52" s="61"/>
      <c r="BI52" s="61"/>
      <c r="BJ52" s="61"/>
      <c r="BK52" s="61"/>
      <c r="BL52" s="61"/>
      <c r="BM52" s="61"/>
      <c r="BN52" s="61"/>
    </row>
    <row r="53" spans="1:66" x14ac:dyDescent="0.2">
      <c r="A53" s="62">
        <f>A52+1</f>
        <v>31</v>
      </c>
      <c r="B53" s="15" t="s">
        <v>83</v>
      </c>
      <c r="C53" s="63" t="s">
        <v>5</v>
      </c>
      <c r="D53" s="64">
        <v>18000</v>
      </c>
      <c r="E53" s="65">
        <v>34842</v>
      </c>
      <c r="F53" s="66">
        <v>45047</v>
      </c>
      <c r="G53" s="67">
        <f t="shared" si="23"/>
        <v>5385</v>
      </c>
      <c r="H53" s="67">
        <f t="shared" si="24"/>
        <v>12615</v>
      </c>
      <c r="I53" s="67">
        <f t="shared" si="25"/>
        <v>946.125</v>
      </c>
      <c r="J53" s="67">
        <f t="shared" si="26"/>
        <v>52842</v>
      </c>
      <c r="K53" s="68">
        <f t="shared" si="27"/>
        <v>46770.125</v>
      </c>
      <c r="L53" s="69">
        <f t="shared" si="28"/>
        <v>29.916666666666668</v>
      </c>
      <c r="M53" s="70"/>
      <c r="N53" s="71"/>
      <c r="O53" s="72"/>
      <c r="P53" s="71"/>
      <c r="R53" s="61" t="str">
        <f t="shared" si="22"/>
        <v/>
      </c>
      <c r="S53" s="61" t="str">
        <f t="shared" si="22"/>
        <v/>
      </c>
      <c r="T53" s="61" t="str">
        <f t="shared" si="22"/>
        <v/>
      </c>
      <c r="U53" s="61" t="str">
        <f t="shared" si="22"/>
        <v/>
      </c>
      <c r="V53" s="61" t="str">
        <f t="shared" si="22"/>
        <v/>
      </c>
      <c r="W53" s="61" t="str">
        <f t="shared" si="22"/>
        <v/>
      </c>
      <c r="X53" s="61" t="str">
        <f t="shared" si="22"/>
        <v/>
      </c>
      <c r="Y53" s="61" t="str">
        <f t="shared" si="22"/>
        <v/>
      </c>
      <c r="Z53" s="61" t="str">
        <f t="shared" si="22"/>
        <v/>
      </c>
      <c r="AA53" s="61" t="str">
        <f t="shared" si="22"/>
        <v/>
      </c>
      <c r="AB53" s="61" t="str">
        <f t="shared" si="22"/>
        <v/>
      </c>
      <c r="AC53" s="61" t="str">
        <f t="shared" si="22"/>
        <v/>
      </c>
      <c r="AD53" s="61" t="str">
        <f t="shared" si="22"/>
        <v/>
      </c>
      <c r="AE53" s="61" t="str">
        <f t="shared" si="22"/>
        <v/>
      </c>
      <c r="AF53" s="61" t="str">
        <f t="shared" si="22"/>
        <v/>
      </c>
      <c r="AG53" s="61" t="str">
        <f t="shared" si="22"/>
        <v/>
      </c>
      <c r="AH53" s="61" t="str">
        <f t="shared" si="19"/>
        <v/>
      </c>
      <c r="AI53" s="61" t="str">
        <f t="shared" si="19"/>
        <v/>
      </c>
      <c r="AJ53" s="61" t="str">
        <f t="shared" si="19"/>
        <v/>
      </c>
      <c r="AK53" s="61" t="str">
        <f t="shared" si="19"/>
        <v/>
      </c>
      <c r="AL53" s="61" t="str">
        <f t="shared" si="19"/>
        <v/>
      </c>
      <c r="AM53" s="61" t="str">
        <f t="shared" si="19"/>
        <v/>
      </c>
      <c r="AN53" s="61" t="str">
        <f t="shared" si="19"/>
        <v/>
      </c>
      <c r="AO53" s="61" t="str">
        <f t="shared" si="19"/>
        <v/>
      </c>
      <c r="AQ53" s="61"/>
      <c r="AR53" s="61"/>
      <c r="AS53" s="61"/>
      <c r="AT53" s="61"/>
      <c r="AU53" s="61"/>
      <c r="AV53" s="61"/>
      <c r="AW53" s="61"/>
      <c r="AX53" s="61"/>
      <c r="AY53" s="61"/>
      <c r="AZ53" s="61"/>
      <c r="BA53" s="61"/>
      <c r="BB53" s="61"/>
      <c r="BC53" s="61"/>
      <c r="BD53" s="61"/>
      <c r="BE53" s="61"/>
      <c r="BF53" s="61"/>
      <c r="BG53" s="61"/>
      <c r="BH53" s="61"/>
      <c r="BI53" s="61"/>
      <c r="BJ53" s="61"/>
      <c r="BK53" s="61"/>
      <c r="BL53" s="61"/>
      <c r="BM53" s="61"/>
      <c r="BN53" s="61"/>
    </row>
    <row r="54" spans="1:66" x14ac:dyDescent="0.2">
      <c r="A54" s="62">
        <f>A52+1</f>
        <v>31</v>
      </c>
      <c r="B54" s="15" t="s">
        <v>84</v>
      </c>
      <c r="C54" s="63" t="s">
        <v>5</v>
      </c>
      <c r="D54" s="64">
        <v>18000</v>
      </c>
      <c r="E54" s="65">
        <v>34842</v>
      </c>
      <c r="F54" s="66">
        <v>45047</v>
      </c>
      <c r="G54" s="67">
        <f t="shared" si="23"/>
        <v>5385</v>
      </c>
      <c r="H54" s="67">
        <f t="shared" si="24"/>
        <v>12615</v>
      </c>
      <c r="I54" s="67">
        <f t="shared" si="25"/>
        <v>946.125</v>
      </c>
      <c r="J54" s="67">
        <f t="shared" si="26"/>
        <v>52842</v>
      </c>
      <c r="K54" s="68">
        <f t="shared" si="27"/>
        <v>46770.125</v>
      </c>
      <c r="L54" s="69">
        <f t="shared" si="28"/>
        <v>29.916666666666668</v>
      </c>
      <c r="M54" s="70"/>
      <c r="N54" s="71"/>
      <c r="O54" s="72"/>
      <c r="P54" s="71"/>
      <c r="R54" s="61" t="str">
        <f t="shared" si="22"/>
        <v/>
      </c>
      <c r="S54" s="61" t="str">
        <f t="shared" si="22"/>
        <v/>
      </c>
      <c r="T54" s="61" t="str">
        <f t="shared" si="22"/>
        <v/>
      </c>
      <c r="U54" s="61" t="str">
        <f t="shared" si="22"/>
        <v/>
      </c>
      <c r="V54" s="61" t="str">
        <f t="shared" si="22"/>
        <v/>
      </c>
      <c r="W54" s="61" t="str">
        <f t="shared" si="22"/>
        <v/>
      </c>
      <c r="X54" s="61" t="str">
        <f t="shared" si="22"/>
        <v/>
      </c>
      <c r="Y54" s="61" t="str">
        <f t="shared" si="22"/>
        <v/>
      </c>
      <c r="Z54" s="61" t="str">
        <f t="shared" si="22"/>
        <v/>
      </c>
      <c r="AA54" s="61" t="str">
        <f t="shared" si="22"/>
        <v/>
      </c>
      <c r="AB54" s="61" t="str">
        <f t="shared" si="22"/>
        <v/>
      </c>
      <c r="AC54" s="61" t="str">
        <f t="shared" si="22"/>
        <v/>
      </c>
      <c r="AD54" s="61" t="str">
        <f t="shared" si="22"/>
        <v/>
      </c>
      <c r="AE54" s="61" t="str">
        <f t="shared" si="22"/>
        <v/>
      </c>
      <c r="AF54" s="61" t="str">
        <f t="shared" si="22"/>
        <v/>
      </c>
      <c r="AG54" s="61" t="str">
        <f t="shared" si="22"/>
        <v/>
      </c>
      <c r="AH54" s="61" t="str">
        <f t="shared" si="19"/>
        <v/>
      </c>
      <c r="AI54" s="61" t="str">
        <f t="shared" si="19"/>
        <v/>
      </c>
      <c r="AJ54" s="61" t="str">
        <f t="shared" si="19"/>
        <v/>
      </c>
      <c r="AK54" s="61" t="str">
        <f t="shared" si="19"/>
        <v/>
      </c>
      <c r="AL54" s="61" t="str">
        <f t="shared" si="19"/>
        <v/>
      </c>
      <c r="AM54" s="61" t="str">
        <f t="shared" si="19"/>
        <v/>
      </c>
      <c r="AN54" s="61" t="str">
        <f t="shared" si="19"/>
        <v/>
      </c>
      <c r="AO54" s="61" t="str">
        <f t="shared" si="19"/>
        <v/>
      </c>
      <c r="AQ54" s="61"/>
      <c r="AR54" s="61"/>
      <c r="AS54" s="61"/>
      <c r="AT54" s="61"/>
      <c r="AU54" s="61"/>
      <c r="AV54" s="61"/>
      <c r="AW54" s="61"/>
      <c r="AX54" s="61"/>
      <c r="AY54" s="61"/>
      <c r="AZ54" s="61"/>
      <c r="BA54" s="61"/>
      <c r="BB54" s="61"/>
      <c r="BC54" s="61"/>
      <c r="BD54" s="61"/>
      <c r="BE54" s="61"/>
      <c r="BF54" s="61"/>
      <c r="BG54" s="61"/>
      <c r="BH54" s="61"/>
      <c r="BI54" s="61"/>
      <c r="BJ54" s="61"/>
      <c r="BK54" s="61"/>
      <c r="BL54" s="61"/>
      <c r="BM54" s="61"/>
      <c r="BN54" s="61"/>
    </row>
    <row r="55" spans="1:66" x14ac:dyDescent="0.2">
      <c r="A55" s="62">
        <f>A53+1</f>
        <v>32</v>
      </c>
      <c r="B55" s="15" t="s">
        <v>85</v>
      </c>
      <c r="C55" s="63" t="s">
        <v>5</v>
      </c>
      <c r="D55" s="64">
        <v>18000</v>
      </c>
      <c r="E55" s="65">
        <v>36316</v>
      </c>
      <c r="F55" s="66">
        <v>45323</v>
      </c>
      <c r="G55" s="67">
        <f t="shared" si="23"/>
        <v>3911</v>
      </c>
      <c r="H55" s="67">
        <f t="shared" si="24"/>
        <v>14089</v>
      </c>
      <c r="I55" s="67">
        <f t="shared" si="25"/>
        <v>1056.675</v>
      </c>
      <c r="J55" s="67">
        <f t="shared" si="26"/>
        <v>54316</v>
      </c>
      <c r="K55" s="68">
        <f t="shared" si="27"/>
        <v>46880.675000000003</v>
      </c>
      <c r="L55" s="69">
        <f t="shared" si="28"/>
        <v>21.727777777777778</v>
      </c>
      <c r="M55" s="70"/>
      <c r="N55" s="71"/>
      <c r="O55" s="72"/>
      <c r="P55" s="71"/>
      <c r="R55" s="61" t="str">
        <f t="shared" si="22"/>
        <v/>
      </c>
      <c r="S55" s="61" t="str">
        <f t="shared" si="22"/>
        <v/>
      </c>
      <c r="T55" s="61" t="str">
        <f t="shared" si="22"/>
        <v/>
      </c>
      <c r="U55" s="61" t="str">
        <f t="shared" si="22"/>
        <v/>
      </c>
      <c r="V55" s="61" t="str">
        <f t="shared" si="22"/>
        <v/>
      </c>
      <c r="W55" s="61" t="str">
        <f t="shared" si="22"/>
        <v/>
      </c>
      <c r="X55" s="61" t="str">
        <f t="shared" si="22"/>
        <v/>
      </c>
      <c r="Y55" s="61" t="str">
        <f t="shared" si="22"/>
        <v/>
      </c>
      <c r="Z55" s="61" t="str">
        <f t="shared" si="22"/>
        <v/>
      </c>
      <c r="AA55" s="61" t="str">
        <f t="shared" si="22"/>
        <v/>
      </c>
      <c r="AB55" s="61" t="str">
        <f t="shared" si="22"/>
        <v/>
      </c>
      <c r="AC55" s="61" t="str">
        <f t="shared" si="22"/>
        <v/>
      </c>
      <c r="AD55" s="61" t="str">
        <f t="shared" si="22"/>
        <v/>
      </c>
      <c r="AE55" s="61" t="str">
        <f t="shared" si="22"/>
        <v/>
      </c>
      <c r="AF55" s="61" t="str">
        <f t="shared" si="22"/>
        <v/>
      </c>
      <c r="AG55" s="61" t="str">
        <f t="shared" si="22"/>
        <v/>
      </c>
      <c r="AH55" s="61" t="str">
        <f t="shared" si="19"/>
        <v/>
      </c>
      <c r="AI55" s="61" t="str">
        <f t="shared" si="19"/>
        <v/>
      </c>
      <c r="AJ55" s="61" t="str">
        <f t="shared" si="19"/>
        <v/>
      </c>
      <c r="AK55" s="61" t="str">
        <f t="shared" si="19"/>
        <v/>
      </c>
      <c r="AL55" s="61" t="str">
        <f t="shared" si="19"/>
        <v/>
      </c>
      <c r="AM55" s="61" t="str">
        <f t="shared" si="19"/>
        <v/>
      </c>
      <c r="AN55" s="61" t="str">
        <f t="shared" si="19"/>
        <v/>
      </c>
      <c r="AO55" s="61" t="str">
        <f t="shared" si="19"/>
        <v/>
      </c>
      <c r="AQ55" s="61"/>
      <c r="AR55" s="61"/>
      <c r="AS55" s="61"/>
      <c r="AT55" s="61"/>
      <c r="AU55" s="61"/>
      <c r="AV55" s="61"/>
      <c r="AW55" s="61"/>
      <c r="AX55" s="61"/>
      <c r="AY55" s="61"/>
      <c r="AZ55" s="61"/>
      <c r="BA55" s="61"/>
      <c r="BB55" s="61"/>
      <c r="BC55" s="61"/>
      <c r="BD55" s="61"/>
      <c r="BE55" s="61"/>
      <c r="BF55" s="61"/>
      <c r="BG55" s="61"/>
      <c r="BH55" s="61"/>
      <c r="BI55" s="61"/>
      <c r="BJ55" s="61"/>
      <c r="BK55" s="61"/>
      <c r="BL55" s="61"/>
      <c r="BM55" s="61"/>
      <c r="BN55" s="61"/>
    </row>
    <row r="56" spans="1:66" hidden="1" x14ac:dyDescent="0.2">
      <c r="A56" s="62">
        <f>A54+1</f>
        <v>32</v>
      </c>
      <c r="B56" s="15" t="s">
        <v>86</v>
      </c>
      <c r="C56" s="63" t="s">
        <v>5</v>
      </c>
      <c r="D56" s="64">
        <v>18000</v>
      </c>
      <c r="E56" s="65">
        <v>34842</v>
      </c>
      <c r="F56" s="66">
        <v>45047</v>
      </c>
      <c r="G56" s="67">
        <f t="shared" si="23"/>
        <v>5385</v>
      </c>
      <c r="H56" s="67">
        <f t="shared" si="24"/>
        <v>12615</v>
      </c>
      <c r="I56" s="67">
        <f t="shared" si="25"/>
        <v>946.125</v>
      </c>
      <c r="J56" s="67">
        <f t="shared" si="26"/>
        <v>52842</v>
      </c>
      <c r="K56" s="68">
        <f t="shared" si="27"/>
        <v>46770.125</v>
      </c>
      <c r="L56" s="69">
        <f t="shared" si="28"/>
        <v>29.916666666666668</v>
      </c>
      <c r="M56" s="70"/>
      <c r="N56" s="71"/>
      <c r="O56" s="72"/>
      <c r="P56" s="71"/>
      <c r="R56" s="61" t="str">
        <f t="shared" si="22"/>
        <v/>
      </c>
      <c r="S56" s="61" t="str">
        <f t="shared" si="22"/>
        <v/>
      </c>
      <c r="T56" s="61" t="str">
        <f t="shared" si="22"/>
        <v/>
      </c>
      <c r="U56" s="61" t="str">
        <f t="shared" si="22"/>
        <v/>
      </c>
      <c r="V56" s="61" t="str">
        <f t="shared" si="22"/>
        <v/>
      </c>
      <c r="W56" s="61" t="str">
        <f t="shared" si="22"/>
        <v/>
      </c>
      <c r="X56" s="61" t="str">
        <f t="shared" si="22"/>
        <v/>
      </c>
      <c r="Y56" s="61" t="str">
        <f t="shared" si="22"/>
        <v/>
      </c>
      <c r="Z56" s="61" t="str">
        <f t="shared" si="22"/>
        <v/>
      </c>
      <c r="AA56" s="61" t="str">
        <f t="shared" si="22"/>
        <v/>
      </c>
      <c r="AB56" s="61" t="str">
        <f t="shared" si="22"/>
        <v/>
      </c>
      <c r="AC56" s="61" t="str">
        <f t="shared" si="22"/>
        <v/>
      </c>
      <c r="AD56" s="61" t="str">
        <f t="shared" si="22"/>
        <v/>
      </c>
      <c r="AE56" s="61" t="str">
        <f t="shared" si="22"/>
        <v/>
      </c>
      <c r="AF56" s="61" t="str">
        <f t="shared" si="22"/>
        <v/>
      </c>
      <c r="AG56" s="61" t="str">
        <f t="shared" si="22"/>
        <v/>
      </c>
      <c r="AH56" s="61" t="str">
        <f t="shared" si="19"/>
        <v/>
      </c>
      <c r="AI56" s="61" t="str">
        <f t="shared" si="19"/>
        <v/>
      </c>
      <c r="AJ56" s="61" t="str">
        <f t="shared" si="19"/>
        <v/>
      </c>
      <c r="AK56" s="61" t="str">
        <f t="shared" si="19"/>
        <v/>
      </c>
      <c r="AL56" s="61" t="str">
        <f t="shared" si="19"/>
        <v/>
      </c>
      <c r="AM56" s="61" t="str">
        <f t="shared" si="19"/>
        <v/>
      </c>
      <c r="AN56" s="61" t="str">
        <f t="shared" si="19"/>
        <v/>
      </c>
      <c r="AO56" s="61" t="str">
        <f t="shared" si="19"/>
        <v/>
      </c>
      <c r="AQ56" s="61"/>
      <c r="AR56" s="61"/>
      <c r="AS56" s="61"/>
      <c r="AT56" s="61"/>
      <c r="AU56" s="61"/>
      <c r="AV56" s="61"/>
      <c r="AW56" s="61"/>
      <c r="AX56" s="61"/>
      <c r="AY56" s="61"/>
      <c r="AZ56" s="61"/>
      <c r="BA56" s="61"/>
      <c r="BB56" s="61"/>
      <c r="BC56" s="61"/>
      <c r="BD56" s="61"/>
      <c r="BE56" s="61"/>
      <c r="BF56" s="61"/>
      <c r="BG56" s="61"/>
      <c r="BH56" s="61"/>
      <c r="BI56" s="61"/>
      <c r="BJ56" s="61"/>
      <c r="BK56" s="61"/>
      <c r="BL56" s="61"/>
      <c r="BM56" s="61"/>
      <c r="BN56" s="61"/>
    </row>
    <row r="57" spans="1:66" hidden="1" x14ac:dyDescent="0.2">
      <c r="A57" s="62">
        <f>A55+1</f>
        <v>33</v>
      </c>
      <c r="B57" s="15" t="s">
        <v>87</v>
      </c>
      <c r="C57" s="63" t="s">
        <v>5</v>
      </c>
      <c r="D57" s="64">
        <v>20000</v>
      </c>
      <c r="E57" s="65"/>
      <c r="F57" s="66"/>
      <c r="G57" s="67">
        <f t="shared" si="23"/>
        <v>40227</v>
      </c>
      <c r="H57" s="67">
        <f t="shared" si="24"/>
        <v>-20227</v>
      </c>
      <c r="I57" s="67">
        <f t="shared" si="25"/>
        <v>-1517.0249999999999</v>
      </c>
      <c r="J57" s="67">
        <f t="shared" si="26"/>
        <v>20000</v>
      </c>
      <c r="K57" s="68">
        <f t="shared" si="27"/>
        <v>44306.974999999999</v>
      </c>
      <c r="L57" s="69">
        <f t="shared" si="28"/>
        <v>201.13500000000002</v>
      </c>
      <c r="M57" s="70"/>
      <c r="N57" s="71"/>
      <c r="O57" s="72"/>
      <c r="P57" s="71"/>
      <c r="R57" s="61" t="str">
        <f t="shared" si="22"/>
        <v/>
      </c>
      <c r="S57" s="61" t="str">
        <f t="shared" si="22"/>
        <v/>
      </c>
      <c r="T57" s="61" t="str">
        <f t="shared" si="22"/>
        <v/>
      </c>
      <c r="U57" s="61" t="str">
        <f t="shared" si="22"/>
        <v/>
      </c>
      <c r="V57" s="61" t="str">
        <f t="shared" si="22"/>
        <v/>
      </c>
      <c r="W57" s="61" t="str">
        <f t="shared" si="22"/>
        <v/>
      </c>
      <c r="X57" s="61" t="str">
        <f t="shared" si="22"/>
        <v/>
      </c>
      <c r="Y57" s="61" t="str">
        <f t="shared" si="22"/>
        <v/>
      </c>
      <c r="Z57" s="61" t="str">
        <f t="shared" si="22"/>
        <v/>
      </c>
      <c r="AA57" s="61" t="str">
        <f t="shared" si="22"/>
        <v/>
      </c>
      <c r="AB57" s="61" t="str">
        <f t="shared" si="22"/>
        <v/>
      </c>
      <c r="AC57" s="61" t="str">
        <f t="shared" si="22"/>
        <v/>
      </c>
      <c r="AD57" s="61" t="str">
        <f t="shared" si="22"/>
        <v/>
      </c>
      <c r="AE57" s="61" t="str">
        <f t="shared" si="22"/>
        <v/>
      </c>
      <c r="AF57" s="61" t="str">
        <f t="shared" si="22"/>
        <v/>
      </c>
      <c r="AG57" s="61" t="str">
        <f t="shared" si="22"/>
        <v/>
      </c>
      <c r="AH57" s="61" t="str">
        <f t="shared" si="19"/>
        <v/>
      </c>
      <c r="AI57" s="61" t="str">
        <f t="shared" si="19"/>
        <v/>
      </c>
      <c r="AJ57" s="61" t="str">
        <f t="shared" si="19"/>
        <v/>
      </c>
      <c r="AK57" s="61" t="str">
        <f t="shared" si="19"/>
        <v/>
      </c>
      <c r="AL57" s="61" t="str">
        <f t="shared" si="19"/>
        <v/>
      </c>
      <c r="AM57" s="61" t="str">
        <f t="shared" si="19"/>
        <v/>
      </c>
      <c r="AN57" s="61" t="str">
        <f t="shared" si="19"/>
        <v/>
      </c>
      <c r="AO57" s="61" t="str">
        <f t="shared" si="19"/>
        <v/>
      </c>
      <c r="AQ57" s="61"/>
      <c r="AR57" s="61"/>
      <c r="AS57" s="61"/>
      <c r="AT57" s="61"/>
      <c r="AU57" s="61"/>
      <c r="AV57" s="61"/>
      <c r="AW57" s="61"/>
      <c r="AX57" s="61"/>
      <c r="AY57" s="61"/>
      <c r="AZ57" s="61"/>
      <c r="BA57" s="61"/>
      <c r="BB57" s="61"/>
      <c r="BC57" s="61"/>
      <c r="BD57" s="61"/>
      <c r="BE57" s="61"/>
      <c r="BF57" s="61"/>
      <c r="BG57" s="61"/>
      <c r="BH57" s="61"/>
      <c r="BI57" s="61"/>
      <c r="BJ57" s="61"/>
      <c r="BK57" s="61"/>
      <c r="BL57" s="61"/>
      <c r="BM57" s="61"/>
      <c r="BN57" s="61"/>
    </row>
    <row r="58" spans="1:66" hidden="1" x14ac:dyDescent="0.2">
      <c r="A58" s="62">
        <f>A57+1</f>
        <v>34</v>
      </c>
      <c r="B58" s="15" t="s">
        <v>88</v>
      </c>
      <c r="C58" s="63" t="s">
        <v>5</v>
      </c>
      <c r="D58" s="79">
        <v>20000</v>
      </c>
      <c r="E58" s="65"/>
      <c r="F58" s="66"/>
      <c r="G58" s="67">
        <f t="shared" si="23"/>
        <v>40227</v>
      </c>
      <c r="H58" s="67">
        <f t="shared" si="24"/>
        <v>-20227</v>
      </c>
      <c r="I58" s="67">
        <f t="shared" si="25"/>
        <v>-1517.0249999999999</v>
      </c>
      <c r="J58" s="67">
        <f t="shared" si="26"/>
        <v>20000</v>
      </c>
      <c r="K58" s="68">
        <f t="shared" si="27"/>
        <v>44306.974999999999</v>
      </c>
      <c r="L58" s="69">
        <f t="shared" si="28"/>
        <v>201.13500000000002</v>
      </c>
      <c r="M58" s="70"/>
      <c r="N58" s="71"/>
      <c r="O58" s="72"/>
      <c r="P58" s="71"/>
      <c r="R58" s="61" t="str">
        <f t="shared" si="22"/>
        <v/>
      </c>
      <c r="S58" s="61" t="str">
        <f t="shared" si="22"/>
        <v/>
      </c>
      <c r="T58" s="61" t="str">
        <f t="shared" si="22"/>
        <v/>
      </c>
      <c r="U58" s="61" t="str">
        <f t="shared" si="22"/>
        <v/>
      </c>
      <c r="V58" s="61" t="str">
        <f t="shared" si="22"/>
        <v/>
      </c>
      <c r="W58" s="61" t="str">
        <f t="shared" si="22"/>
        <v/>
      </c>
      <c r="X58" s="61" t="str">
        <f t="shared" si="22"/>
        <v/>
      </c>
      <c r="Y58" s="61" t="str">
        <f t="shared" si="22"/>
        <v/>
      </c>
      <c r="Z58" s="61" t="str">
        <f t="shared" si="22"/>
        <v/>
      </c>
      <c r="AA58" s="61" t="str">
        <f t="shared" si="22"/>
        <v/>
      </c>
      <c r="AB58" s="61" t="str">
        <f t="shared" si="22"/>
        <v/>
      </c>
      <c r="AC58" s="61" t="str">
        <f t="shared" si="22"/>
        <v/>
      </c>
      <c r="AD58" s="61" t="str">
        <f t="shared" si="22"/>
        <v/>
      </c>
      <c r="AE58" s="61" t="str">
        <f t="shared" si="22"/>
        <v/>
      </c>
      <c r="AF58" s="61" t="str">
        <f t="shared" si="22"/>
        <v/>
      </c>
      <c r="AG58" s="61" t="str">
        <f t="shared" si="22"/>
        <v/>
      </c>
      <c r="AH58" s="61" t="str">
        <f t="shared" si="19"/>
        <v/>
      </c>
      <c r="AI58" s="61" t="str">
        <f t="shared" si="19"/>
        <v/>
      </c>
      <c r="AJ58" s="61" t="str">
        <f t="shared" si="19"/>
        <v/>
      </c>
      <c r="AK58" s="61" t="str">
        <f t="shared" si="19"/>
        <v/>
      </c>
      <c r="AL58" s="61" t="str">
        <f t="shared" si="19"/>
        <v/>
      </c>
      <c r="AM58" s="61" t="str">
        <f t="shared" si="19"/>
        <v/>
      </c>
      <c r="AN58" s="61" t="str">
        <f t="shared" si="19"/>
        <v/>
      </c>
      <c r="AO58" s="61" t="str">
        <f t="shared" si="19"/>
        <v/>
      </c>
      <c r="AQ58" s="61"/>
      <c r="AR58" s="61"/>
      <c r="AS58" s="61"/>
      <c r="AT58" s="61"/>
      <c r="AU58" s="61"/>
      <c r="AV58" s="61"/>
      <c r="AW58" s="61"/>
      <c r="AX58" s="61"/>
      <c r="AY58" s="61"/>
      <c r="AZ58" s="61"/>
      <c r="BA58" s="61"/>
      <c r="BB58" s="61"/>
      <c r="BC58" s="61"/>
      <c r="BD58" s="61"/>
      <c r="BE58" s="61"/>
      <c r="BF58" s="61"/>
      <c r="BG58" s="61"/>
      <c r="BH58" s="61"/>
      <c r="BI58" s="61"/>
      <c r="BJ58" s="61"/>
      <c r="BK58" s="61"/>
      <c r="BL58" s="61"/>
      <c r="BM58" s="61"/>
      <c r="BN58" s="61"/>
    </row>
    <row r="59" spans="1:66" x14ac:dyDescent="0.2">
      <c r="A59" s="57"/>
      <c r="B59" s="57" t="s">
        <v>89</v>
      </c>
      <c r="C59" s="77"/>
      <c r="D59" s="59"/>
      <c r="E59" s="59"/>
      <c r="F59" s="59"/>
      <c r="G59" s="59"/>
      <c r="H59" s="59"/>
      <c r="I59" s="59"/>
      <c r="J59" s="59"/>
      <c r="K59" s="80"/>
      <c r="L59" s="60"/>
      <c r="M59" s="59"/>
      <c r="N59" s="73"/>
      <c r="O59" s="73"/>
      <c r="P59" s="74"/>
      <c r="R59" s="61" t="str">
        <f t="shared" si="22"/>
        <v/>
      </c>
      <c r="S59" s="61" t="str">
        <f t="shared" si="22"/>
        <v/>
      </c>
      <c r="T59" s="61" t="str">
        <f t="shared" si="22"/>
        <v/>
      </c>
      <c r="U59" s="61" t="str">
        <f t="shared" si="22"/>
        <v/>
      </c>
      <c r="V59" s="61" t="str">
        <f t="shared" si="22"/>
        <v/>
      </c>
      <c r="W59" s="61" t="str">
        <f t="shared" si="22"/>
        <v/>
      </c>
      <c r="X59" s="61" t="str">
        <f t="shared" si="22"/>
        <v/>
      </c>
      <c r="Y59" s="61" t="str">
        <f t="shared" si="22"/>
        <v/>
      </c>
      <c r="Z59" s="61" t="str">
        <f t="shared" si="22"/>
        <v/>
      </c>
      <c r="AA59" s="61" t="str">
        <f t="shared" si="22"/>
        <v/>
      </c>
      <c r="AB59" s="61" t="str">
        <f t="shared" si="22"/>
        <v/>
      </c>
      <c r="AC59" s="61" t="str">
        <f t="shared" si="22"/>
        <v/>
      </c>
      <c r="AD59" s="61" t="str">
        <f t="shared" si="22"/>
        <v/>
      </c>
      <c r="AE59" s="61" t="str">
        <f t="shared" si="22"/>
        <v/>
      </c>
      <c r="AF59" s="61" t="str">
        <f t="shared" si="22"/>
        <v/>
      </c>
      <c r="AG59" s="61" t="str">
        <f t="shared" si="22"/>
        <v/>
      </c>
      <c r="AH59" s="61" t="str">
        <f t="shared" si="19"/>
        <v/>
      </c>
      <c r="AI59" s="61" t="str">
        <f t="shared" si="19"/>
        <v/>
      </c>
      <c r="AJ59" s="61" t="str">
        <f t="shared" si="19"/>
        <v/>
      </c>
      <c r="AK59" s="61" t="str">
        <f t="shared" si="19"/>
        <v/>
      </c>
      <c r="AL59" s="61" t="str">
        <f t="shared" si="19"/>
        <v/>
      </c>
      <c r="AM59" s="61" t="str">
        <f t="shared" si="19"/>
        <v/>
      </c>
      <c r="AN59" s="61" t="str">
        <f t="shared" si="19"/>
        <v/>
      </c>
      <c r="AO59" s="61" t="str">
        <f t="shared" si="19"/>
        <v/>
      </c>
      <c r="AQ59" s="61"/>
      <c r="AR59" s="61"/>
      <c r="AS59" s="61"/>
      <c r="AT59" s="61"/>
      <c r="AU59" s="61"/>
      <c r="AV59" s="61"/>
      <c r="AW59" s="61"/>
      <c r="AX59" s="61"/>
      <c r="AY59" s="61"/>
      <c r="AZ59" s="61"/>
      <c r="BA59" s="61"/>
      <c r="BB59" s="61"/>
      <c r="BC59" s="61"/>
      <c r="BD59" s="61"/>
      <c r="BE59" s="61"/>
      <c r="BF59" s="61"/>
      <c r="BG59" s="61"/>
      <c r="BH59" s="61"/>
      <c r="BI59" s="61"/>
      <c r="BJ59" s="61"/>
      <c r="BK59" s="61"/>
      <c r="BL59" s="61"/>
      <c r="BM59" s="61"/>
      <c r="BN59" s="61"/>
    </row>
    <row r="60" spans="1:66" x14ac:dyDescent="0.2">
      <c r="A60" s="62">
        <f>A58+1</f>
        <v>35</v>
      </c>
      <c r="B60" s="15" t="s">
        <v>90</v>
      </c>
      <c r="C60" s="63" t="s">
        <v>5</v>
      </c>
      <c r="D60" s="64">
        <v>20000</v>
      </c>
      <c r="E60" s="65">
        <v>34842</v>
      </c>
      <c r="F60" s="66">
        <v>45047</v>
      </c>
      <c r="G60" s="67">
        <f t="shared" ref="G60:G71" si="29">$D$6-E60</f>
        <v>5385</v>
      </c>
      <c r="H60" s="67">
        <f t="shared" ref="H60:H71" si="30">D60-G60</f>
        <v>14615</v>
      </c>
      <c r="I60" s="67">
        <f t="shared" ref="I60:I71" si="31">H60/($D$8/30)</f>
        <v>1096.125</v>
      </c>
      <c r="J60" s="67">
        <f t="shared" ref="J60:J71" si="32">E60+D60</f>
        <v>54842</v>
      </c>
      <c r="K60" s="68">
        <f t="shared" ref="K60:K71" si="33">$D$7+I60</f>
        <v>46920.125</v>
      </c>
      <c r="L60" s="69">
        <f t="shared" ref="L60:L71" si="34">($D$6-E60)/D60*100</f>
        <v>26.924999999999997</v>
      </c>
      <c r="M60" s="70"/>
      <c r="N60" s="71"/>
      <c r="O60" s="72"/>
      <c r="P60" s="71"/>
      <c r="R60" s="61" t="str">
        <f t="shared" si="22"/>
        <v/>
      </c>
      <c r="S60" s="61" t="str">
        <f t="shared" si="22"/>
        <v/>
      </c>
      <c r="T60" s="61" t="str">
        <f t="shared" si="22"/>
        <v/>
      </c>
      <c r="U60" s="61" t="str">
        <f t="shared" si="22"/>
        <v/>
      </c>
      <c r="V60" s="61" t="str">
        <f t="shared" si="22"/>
        <v/>
      </c>
      <c r="W60" s="61" t="str">
        <f t="shared" si="22"/>
        <v/>
      </c>
      <c r="X60" s="61" t="str">
        <f t="shared" si="22"/>
        <v/>
      </c>
      <c r="Y60" s="61" t="str">
        <f t="shared" si="22"/>
        <v/>
      </c>
      <c r="Z60" s="61" t="str">
        <f t="shared" si="22"/>
        <v/>
      </c>
      <c r="AA60" s="61" t="str">
        <f t="shared" si="22"/>
        <v/>
      </c>
      <c r="AB60" s="61" t="str">
        <f t="shared" si="22"/>
        <v/>
      </c>
      <c r="AC60" s="61" t="str">
        <f t="shared" si="22"/>
        <v/>
      </c>
      <c r="AD60" s="61" t="str">
        <f t="shared" si="22"/>
        <v/>
      </c>
      <c r="AE60" s="61" t="str">
        <f t="shared" si="22"/>
        <v/>
      </c>
      <c r="AF60" s="61" t="str">
        <f t="shared" si="22"/>
        <v/>
      </c>
      <c r="AG60" s="61" t="str">
        <f t="shared" si="22"/>
        <v/>
      </c>
      <c r="AH60" s="61" t="str">
        <f t="shared" si="19"/>
        <v/>
      </c>
      <c r="AI60" s="61" t="str">
        <f t="shared" si="19"/>
        <v/>
      </c>
      <c r="AJ60" s="61" t="str">
        <f t="shared" si="19"/>
        <v/>
      </c>
      <c r="AK60" s="61" t="str">
        <f t="shared" si="19"/>
        <v/>
      </c>
      <c r="AL60" s="61" t="str">
        <f t="shared" si="19"/>
        <v/>
      </c>
      <c r="AM60" s="61" t="str">
        <f t="shared" si="19"/>
        <v/>
      </c>
      <c r="AN60" s="61" t="str">
        <f t="shared" si="19"/>
        <v/>
      </c>
      <c r="AO60" s="61" t="str">
        <f t="shared" si="19"/>
        <v/>
      </c>
      <c r="AQ60" s="61"/>
      <c r="AR60" s="61"/>
      <c r="AS60" s="61"/>
      <c r="AT60" s="61"/>
      <c r="AU60" s="61"/>
      <c r="AV60" s="61"/>
      <c r="AW60" s="61"/>
      <c r="AX60" s="61"/>
      <c r="AY60" s="61"/>
      <c r="AZ60" s="61"/>
      <c r="BA60" s="61"/>
      <c r="BB60" s="61"/>
      <c r="BC60" s="61"/>
      <c r="BD60" s="61"/>
      <c r="BE60" s="61"/>
      <c r="BF60" s="61"/>
      <c r="BG60" s="61"/>
      <c r="BH60" s="61"/>
      <c r="BI60" s="61"/>
      <c r="BJ60" s="61"/>
      <c r="BK60" s="61"/>
      <c r="BL60" s="61"/>
      <c r="BM60" s="61"/>
      <c r="BN60" s="61"/>
    </row>
    <row r="61" spans="1:66" x14ac:dyDescent="0.2">
      <c r="A61" s="62">
        <f>A60+1</f>
        <v>36</v>
      </c>
      <c r="B61" s="33" t="s">
        <v>91</v>
      </c>
      <c r="C61" s="63" t="s">
        <v>5</v>
      </c>
      <c r="D61" s="64">
        <v>20000</v>
      </c>
      <c r="E61" s="65">
        <v>34842</v>
      </c>
      <c r="F61" s="66">
        <v>45047</v>
      </c>
      <c r="G61" s="67">
        <f t="shared" si="29"/>
        <v>5385</v>
      </c>
      <c r="H61" s="67">
        <f t="shared" si="30"/>
        <v>14615</v>
      </c>
      <c r="I61" s="67">
        <f t="shared" si="31"/>
        <v>1096.125</v>
      </c>
      <c r="J61" s="67">
        <f t="shared" si="32"/>
        <v>54842</v>
      </c>
      <c r="K61" s="68">
        <f t="shared" si="33"/>
        <v>46920.125</v>
      </c>
      <c r="L61" s="69">
        <f t="shared" si="34"/>
        <v>26.924999999999997</v>
      </c>
      <c r="M61" s="70"/>
      <c r="N61" s="71"/>
      <c r="O61" s="72"/>
      <c r="P61" s="71"/>
      <c r="R61" s="61" t="str">
        <f t="shared" si="22"/>
        <v/>
      </c>
      <c r="S61" s="61" t="str">
        <f t="shared" si="22"/>
        <v/>
      </c>
      <c r="T61" s="61" t="str">
        <f t="shared" si="22"/>
        <v/>
      </c>
      <c r="U61" s="61" t="str">
        <f t="shared" si="22"/>
        <v/>
      </c>
      <c r="V61" s="61" t="str">
        <f t="shared" si="22"/>
        <v/>
      </c>
      <c r="W61" s="61" t="str">
        <f t="shared" si="22"/>
        <v/>
      </c>
      <c r="X61" s="61" t="str">
        <f t="shared" si="22"/>
        <v/>
      </c>
      <c r="Y61" s="61" t="str">
        <f t="shared" si="22"/>
        <v/>
      </c>
      <c r="Z61" s="61" t="str">
        <f t="shared" si="22"/>
        <v/>
      </c>
      <c r="AA61" s="61" t="str">
        <f t="shared" si="22"/>
        <v/>
      </c>
      <c r="AB61" s="61" t="str">
        <f t="shared" si="22"/>
        <v/>
      </c>
      <c r="AC61" s="61" t="str">
        <f t="shared" si="22"/>
        <v/>
      </c>
      <c r="AD61" s="61" t="str">
        <f t="shared" si="22"/>
        <v/>
      </c>
      <c r="AE61" s="61" t="str">
        <f t="shared" si="22"/>
        <v/>
      </c>
      <c r="AF61" s="61" t="str">
        <f t="shared" si="22"/>
        <v/>
      </c>
      <c r="AG61" s="61" t="str">
        <f t="shared" si="22"/>
        <v/>
      </c>
      <c r="AH61" s="61" t="str">
        <f t="shared" si="19"/>
        <v/>
      </c>
      <c r="AI61" s="61" t="str">
        <f t="shared" si="19"/>
        <v/>
      </c>
      <c r="AJ61" s="61" t="str">
        <f t="shared" si="19"/>
        <v/>
      </c>
      <c r="AK61" s="61" t="str">
        <f t="shared" si="19"/>
        <v/>
      </c>
      <c r="AL61" s="61" t="str">
        <f t="shared" si="19"/>
        <v/>
      </c>
      <c r="AM61" s="61" t="str">
        <f t="shared" si="19"/>
        <v/>
      </c>
      <c r="AN61" s="61" t="str">
        <f t="shared" si="19"/>
        <v/>
      </c>
      <c r="AO61" s="61" t="str">
        <f t="shared" si="19"/>
        <v/>
      </c>
      <c r="AQ61" s="61"/>
      <c r="AR61" s="61"/>
      <c r="AS61" s="61"/>
      <c r="AT61" s="61"/>
      <c r="AU61" s="61"/>
      <c r="AV61" s="61"/>
      <c r="AW61" s="61"/>
      <c r="AX61" s="61"/>
      <c r="AY61" s="61"/>
      <c r="AZ61" s="61"/>
      <c r="BA61" s="61"/>
      <c r="BB61" s="61"/>
      <c r="BC61" s="61"/>
      <c r="BD61" s="61"/>
      <c r="BE61" s="61"/>
      <c r="BF61" s="61"/>
      <c r="BG61" s="61"/>
      <c r="BH61" s="61"/>
      <c r="BI61" s="61"/>
      <c r="BJ61" s="61"/>
      <c r="BK61" s="61"/>
      <c r="BL61" s="61"/>
      <c r="BM61" s="61"/>
      <c r="BN61" s="61"/>
    </row>
    <row r="62" spans="1:66" x14ac:dyDescent="0.2">
      <c r="A62" s="62">
        <f>A61+1</f>
        <v>37</v>
      </c>
      <c r="B62" s="15" t="s">
        <v>88</v>
      </c>
      <c r="C62" s="63" t="s">
        <v>5</v>
      </c>
      <c r="D62" s="64">
        <v>20000</v>
      </c>
      <c r="E62" s="65">
        <v>34842</v>
      </c>
      <c r="F62" s="66">
        <v>45047</v>
      </c>
      <c r="G62" s="67">
        <f t="shared" si="29"/>
        <v>5385</v>
      </c>
      <c r="H62" s="67">
        <f t="shared" si="30"/>
        <v>14615</v>
      </c>
      <c r="I62" s="67">
        <f t="shared" si="31"/>
        <v>1096.125</v>
      </c>
      <c r="J62" s="67">
        <f t="shared" si="32"/>
        <v>54842</v>
      </c>
      <c r="K62" s="68">
        <f t="shared" si="33"/>
        <v>46920.125</v>
      </c>
      <c r="L62" s="69">
        <f t="shared" si="34"/>
        <v>26.924999999999997</v>
      </c>
      <c r="M62" s="70"/>
      <c r="N62" s="71"/>
      <c r="O62" s="72"/>
      <c r="P62" s="71"/>
      <c r="R62" s="61" t="str">
        <f t="shared" si="22"/>
        <v/>
      </c>
      <c r="S62" s="61" t="str">
        <f t="shared" si="22"/>
        <v/>
      </c>
      <c r="T62" s="61" t="str">
        <f t="shared" si="22"/>
        <v/>
      </c>
      <c r="U62" s="61" t="str">
        <f t="shared" si="22"/>
        <v/>
      </c>
      <c r="V62" s="61" t="str">
        <f t="shared" si="22"/>
        <v/>
      </c>
      <c r="W62" s="61" t="str">
        <f t="shared" si="22"/>
        <v/>
      </c>
      <c r="X62" s="61" t="str">
        <f t="shared" si="22"/>
        <v/>
      </c>
      <c r="Y62" s="61" t="str">
        <f t="shared" si="22"/>
        <v/>
      </c>
      <c r="Z62" s="61" t="str">
        <f t="shared" si="22"/>
        <v/>
      </c>
      <c r="AA62" s="61" t="str">
        <f t="shared" si="22"/>
        <v/>
      </c>
      <c r="AB62" s="61" t="str">
        <f t="shared" si="22"/>
        <v/>
      </c>
      <c r="AC62" s="61" t="str">
        <f t="shared" si="22"/>
        <v/>
      </c>
      <c r="AD62" s="61" t="str">
        <f t="shared" si="22"/>
        <v/>
      </c>
      <c r="AE62" s="61" t="str">
        <f t="shared" si="22"/>
        <v/>
      </c>
      <c r="AF62" s="61" t="str">
        <f t="shared" si="22"/>
        <v/>
      </c>
      <c r="AG62" s="61" t="str">
        <f t="shared" si="22"/>
        <v/>
      </c>
      <c r="AH62" s="61" t="str">
        <f t="shared" si="19"/>
        <v/>
      </c>
      <c r="AI62" s="61" t="str">
        <f t="shared" si="19"/>
        <v/>
      </c>
      <c r="AJ62" s="61" t="str">
        <f t="shared" si="19"/>
        <v/>
      </c>
      <c r="AK62" s="61" t="str">
        <f t="shared" si="19"/>
        <v/>
      </c>
      <c r="AL62" s="61" t="str">
        <f t="shared" si="19"/>
        <v/>
      </c>
      <c r="AM62" s="61" t="str">
        <f t="shared" si="19"/>
        <v/>
      </c>
      <c r="AN62" s="61" t="str">
        <f t="shared" si="19"/>
        <v/>
      </c>
      <c r="AO62" s="61" t="str">
        <f t="shared" si="19"/>
        <v/>
      </c>
      <c r="AQ62" s="61"/>
      <c r="AR62" s="61"/>
      <c r="AS62" s="61"/>
      <c r="AT62" s="61"/>
      <c r="AU62" s="61"/>
      <c r="AV62" s="61"/>
      <c r="AW62" s="61"/>
      <c r="AX62" s="61"/>
      <c r="AY62" s="61"/>
      <c r="AZ62" s="61"/>
      <c r="BA62" s="61"/>
      <c r="BB62" s="61"/>
      <c r="BC62" s="61"/>
      <c r="BD62" s="61"/>
      <c r="BE62" s="61"/>
      <c r="BF62" s="61"/>
      <c r="BG62" s="61"/>
      <c r="BH62" s="61"/>
      <c r="BI62" s="61"/>
      <c r="BJ62" s="61"/>
      <c r="BK62" s="61"/>
      <c r="BL62" s="61"/>
      <c r="BM62" s="61"/>
      <c r="BN62" s="61"/>
    </row>
    <row r="63" spans="1:66" x14ac:dyDescent="0.2">
      <c r="A63" s="62">
        <f>A61+1</f>
        <v>37</v>
      </c>
      <c r="B63" s="33" t="s">
        <v>92</v>
      </c>
      <c r="C63" s="63" t="s">
        <v>5</v>
      </c>
      <c r="D63" s="64">
        <v>20000</v>
      </c>
      <c r="E63" s="65">
        <v>34842</v>
      </c>
      <c r="F63" s="66">
        <v>45047</v>
      </c>
      <c r="G63" s="67">
        <f t="shared" si="29"/>
        <v>5385</v>
      </c>
      <c r="H63" s="67">
        <f t="shared" si="30"/>
        <v>14615</v>
      </c>
      <c r="I63" s="67">
        <f t="shared" si="31"/>
        <v>1096.125</v>
      </c>
      <c r="J63" s="67">
        <f t="shared" si="32"/>
        <v>54842</v>
      </c>
      <c r="K63" s="68">
        <f t="shared" si="33"/>
        <v>46920.125</v>
      </c>
      <c r="L63" s="69">
        <f t="shared" si="34"/>
        <v>26.924999999999997</v>
      </c>
      <c r="M63" s="70"/>
      <c r="N63" s="71"/>
      <c r="O63" s="72"/>
      <c r="P63" s="71"/>
      <c r="R63" s="61" t="str">
        <f t="shared" si="22"/>
        <v/>
      </c>
      <c r="S63" s="61" t="str">
        <f t="shared" si="22"/>
        <v/>
      </c>
      <c r="T63" s="61" t="str">
        <f t="shared" si="22"/>
        <v/>
      </c>
      <c r="U63" s="61" t="str">
        <f t="shared" si="22"/>
        <v/>
      </c>
      <c r="V63" s="61" t="str">
        <f t="shared" si="22"/>
        <v/>
      </c>
      <c r="W63" s="61" t="str">
        <f t="shared" si="22"/>
        <v/>
      </c>
      <c r="X63" s="61" t="str">
        <f t="shared" si="22"/>
        <v/>
      </c>
      <c r="Y63" s="61" t="str">
        <f t="shared" si="22"/>
        <v/>
      </c>
      <c r="Z63" s="61" t="str">
        <f t="shared" si="22"/>
        <v/>
      </c>
      <c r="AA63" s="61" t="str">
        <f t="shared" si="22"/>
        <v/>
      </c>
      <c r="AB63" s="61" t="str">
        <f t="shared" si="22"/>
        <v/>
      </c>
      <c r="AC63" s="61" t="str">
        <f t="shared" si="22"/>
        <v/>
      </c>
      <c r="AD63" s="61" t="str">
        <f t="shared" si="22"/>
        <v/>
      </c>
      <c r="AE63" s="61" t="str">
        <f t="shared" si="22"/>
        <v/>
      </c>
      <c r="AF63" s="61" t="str">
        <f t="shared" si="22"/>
        <v/>
      </c>
      <c r="AG63" s="61" t="str">
        <f t="shared" si="22"/>
        <v/>
      </c>
      <c r="AH63" s="61" t="str">
        <f t="shared" si="19"/>
        <v/>
      </c>
      <c r="AI63" s="61" t="str">
        <f t="shared" si="19"/>
        <v/>
      </c>
      <c r="AJ63" s="61" t="str">
        <f t="shared" si="19"/>
        <v/>
      </c>
      <c r="AK63" s="61" t="str">
        <f t="shared" si="19"/>
        <v/>
      </c>
      <c r="AL63" s="61" t="str">
        <f t="shared" si="19"/>
        <v/>
      </c>
      <c r="AM63" s="61" t="str">
        <f t="shared" si="19"/>
        <v/>
      </c>
      <c r="AN63" s="61" t="str">
        <f t="shared" si="19"/>
        <v/>
      </c>
      <c r="AO63" s="61" t="str">
        <f t="shared" si="19"/>
        <v/>
      </c>
      <c r="AQ63" s="61"/>
      <c r="AR63" s="61"/>
      <c r="AS63" s="61"/>
      <c r="AT63" s="61"/>
      <c r="AU63" s="61"/>
      <c r="AV63" s="61"/>
      <c r="AW63" s="61"/>
      <c r="AX63" s="61"/>
      <c r="AY63" s="61"/>
      <c r="AZ63" s="61"/>
      <c r="BA63" s="61"/>
      <c r="BB63" s="61"/>
      <c r="BC63" s="61"/>
      <c r="BD63" s="61"/>
      <c r="BE63" s="61"/>
      <c r="BF63" s="61"/>
      <c r="BG63" s="61"/>
      <c r="BH63" s="61"/>
      <c r="BI63" s="61"/>
      <c r="BJ63" s="61"/>
      <c r="BK63" s="61"/>
      <c r="BL63" s="61"/>
      <c r="BM63" s="61"/>
      <c r="BN63" s="61"/>
    </row>
    <row r="64" spans="1:66" x14ac:dyDescent="0.2">
      <c r="A64" s="62">
        <f t="shared" ref="A64:A71" si="35">A63+1</f>
        <v>38</v>
      </c>
      <c r="B64" s="15" t="s">
        <v>93</v>
      </c>
      <c r="C64" s="63" t="s">
        <v>5</v>
      </c>
      <c r="D64" s="64">
        <v>20000</v>
      </c>
      <c r="E64" s="65">
        <v>34842</v>
      </c>
      <c r="F64" s="66">
        <v>45047</v>
      </c>
      <c r="G64" s="67">
        <f t="shared" si="29"/>
        <v>5385</v>
      </c>
      <c r="H64" s="67">
        <f t="shared" si="30"/>
        <v>14615</v>
      </c>
      <c r="I64" s="67">
        <f t="shared" si="31"/>
        <v>1096.125</v>
      </c>
      <c r="J64" s="67">
        <f t="shared" si="32"/>
        <v>54842</v>
      </c>
      <c r="K64" s="68">
        <f t="shared" si="33"/>
        <v>46920.125</v>
      </c>
      <c r="L64" s="69">
        <f t="shared" si="34"/>
        <v>26.924999999999997</v>
      </c>
      <c r="M64" s="70"/>
      <c r="N64" s="71"/>
      <c r="O64" s="72"/>
      <c r="P64" s="71"/>
      <c r="R64" s="61" t="str">
        <f t="shared" si="22"/>
        <v/>
      </c>
      <c r="S64" s="61" t="str">
        <f t="shared" si="22"/>
        <v/>
      </c>
      <c r="T64" s="61" t="str">
        <f t="shared" si="22"/>
        <v/>
      </c>
      <c r="U64" s="61" t="str">
        <f t="shared" si="22"/>
        <v/>
      </c>
      <c r="V64" s="61" t="str">
        <f t="shared" si="22"/>
        <v/>
      </c>
      <c r="W64" s="61" t="str">
        <f t="shared" si="22"/>
        <v/>
      </c>
      <c r="X64" s="61" t="str">
        <f t="shared" si="22"/>
        <v/>
      </c>
      <c r="Y64" s="61" t="str">
        <f t="shared" si="22"/>
        <v/>
      </c>
      <c r="Z64" s="61" t="str">
        <f t="shared" si="22"/>
        <v/>
      </c>
      <c r="AA64" s="61" t="str">
        <f t="shared" si="22"/>
        <v/>
      </c>
      <c r="AB64" s="61" t="str">
        <f t="shared" si="22"/>
        <v/>
      </c>
      <c r="AC64" s="61" t="str">
        <f t="shared" si="22"/>
        <v/>
      </c>
      <c r="AD64" s="61" t="str">
        <f t="shared" si="22"/>
        <v/>
      </c>
      <c r="AE64" s="61" t="str">
        <f t="shared" si="22"/>
        <v/>
      </c>
      <c r="AF64" s="61" t="str">
        <f t="shared" si="22"/>
        <v/>
      </c>
      <c r="AG64" s="61" t="str">
        <f t="shared" si="22"/>
        <v/>
      </c>
      <c r="AH64" s="61" t="str">
        <f t="shared" si="19"/>
        <v/>
      </c>
      <c r="AI64" s="61" t="str">
        <f t="shared" si="19"/>
        <v/>
      </c>
      <c r="AJ64" s="61" t="str">
        <f t="shared" si="19"/>
        <v/>
      </c>
      <c r="AK64" s="61" t="str">
        <f t="shared" si="19"/>
        <v/>
      </c>
      <c r="AL64" s="61" t="str">
        <f t="shared" si="19"/>
        <v/>
      </c>
      <c r="AM64" s="61" t="str">
        <f t="shared" si="19"/>
        <v/>
      </c>
      <c r="AN64" s="61" t="str">
        <f t="shared" si="19"/>
        <v/>
      </c>
      <c r="AO64" s="61" t="str">
        <f t="shared" si="19"/>
        <v/>
      </c>
      <c r="AQ64" s="61"/>
      <c r="AR64" s="61"/>
      <c r="AS64" s="61"/>
      <c r="AT64" s="61"/>
      <c r="AU64" s="61"/>
      <c r="AV64" s="61"/>
      <c r="AW64" s="61"/>
      <c r="AX64" s="61"/>
      <c r="AY64" s="61"/>
      <c r="AZ64" s="61"/>
      <c r="BA64" s="61"/>
      <c r="BB64" s="61"/>
      <c r="BC64" s="61"/>
      <c r="BD64" s="61"/>
      <c r="BE64" s="61"/>
      <c r="BF64" s="61"/>
      <c r="BG64" s="61"/>
      <c r="BH64" s="61"/>
      <c r="BI64" s="61"/>
      <c r="BJ64" s="61"/>
      <c r="BK64" s="61"/>
      <c r="BL64" s="61"/>
      <c r="BM64" s="61"/>
      <c r="BN64" s="61"/>
    </row>
    <row r="65" spans="1:66" x14ac:dyDescent="0.2">
      <c r="A65" s="62">
        <f t="shared" si="35"/>
        <v>39</v>
      </c>
      <c r="B65" s="15" t="s">
        <v>94</v>
      </c>
      <c r="C65" s="63" t="s">
        <v>5</v>
      </c>
      <c r="D65" s="64">
        <v>20000</v>
      </c>
      <c r="E65" s="65">
        <v>34842</v>
      </c>
      <c r="F65" s="66">
        <v>45047</v>
      </c>
      <c r="G65" s="67">
        <f t="shared" si="29"/>
        <v>5385</v>
      </c>
      <c r="H65" s="67">
        <f t="shared" si="30"/>
        <v>14615</v>
      </c>
      <c r="I65" s="67">
        <f t="shared" si="31"/>
        <v>1096.125</v>
      </c>
      <c r="J65" s="67">
        <f t="shared" si="32"/>
        <v>54842</v>
      </c>
      <c r="K65" s="68">
        <f t="shared" si="33"/>
        <v>46920.125</v>
      </c>
      <c r="L65" s="69">
        <f t="shared" si="34"/>
        <v>26.924999999999997</v>
      </c>
      <c r="M65" s="70"/>
      <c r="N65" s="71"/>
      <c r="O65" s="72"/>
      <c r="P65" s="71"/>
      <c r="R65" s="61" t="str">
        <f t="shared" si="22"/>
        <v/>
      </c>
      <c r="S65" s="61" t="str">
        <f t="shared" si="22"/>
        <v/>
      </c>
      <c r="T65" s="61" t="str">
        <f t="shared" si="22"/>
        <v/>
      </c>
      <c r="U65" s="61" t="str">
        <f t="shared" si="22"/>
        <v/>
      </c>
      <c r="V65" s="61" t="str">
        <f t="shared" si="22"/>
        <v/>
      </c>
      <c r="W65" s="61" t="str">
        <f t="shared" si="22"/>
        <v/>
      </c>
      <c r="X65" s="61" t="str">
        <f t="shared" si="22"/>
        <v/>
      </c>
      <c r="Y65" s="61" t="str">
        <f t="shared" si="22"/>
        <v/>
      </c>
      <c r="Z65" s="61" t="str">
        <f t="shared" si="22"/>
        <v/>
      </c>
      <c r="AA65" s="61" t="str">
        <f t="shared" si="22"/>
        <v/>
      </c>
      <c r="AB65" s="61" t="str">
        <f t="shared" si="22"/>
        <v/>
      </c>
      <c r="AC65" s="61" t="str">
        <f t="shared" si="22"/>
        <v/>
      </c>
      <c r="AD65" s="61" t="str">
        <f t="shared" si="22"/>
        <v/>
      </c>
      <c r="AE65" s="61" t="str">
        <f t="shared" si="22"/>
        <v/>
      </c>
      <c r="AF65" s="61" t="str">
        <f t="shared" si="22"/>
        <v/>
      </c>
      <c r="AG65" s="61" t="str">
        <f t="shared" ref="AG65:AO66" si="36">IF((DATE(YEAR($K65),MONTH($K65),1))=(DATE(YEAR(AG$11),MONTH(AG$11),1)),$P65,"")</f>
        <v/>
      </c>
      <c r="AH65" s="61" t="str">
        <f t="shared" si="36"/>
        <v/>
      </c>
      <c r="AI65" s="61" t="str">
        <f t="shared" si="36"/>
        <v/>
      </c>
      <c r="AJ65" s="61" t="str">
        <f t="shared" si="36"/>
        <v/>
      </c>
      <c r="AK65" s="61" t="str">
        <f t="shared" si="36"/>
        <v/>
      </c>
      <c r="AL65" s="61" t="str">
        <f t="shared" si="36"/>
        <v/>
      </c>
      <c r="AM65" s="61" t="str">
        <f t="shared" si="36"/>
        <v/>
      </c>
      <c r="AN65" s="61" t="str">
        <f t="shared" si="36"/>
        <v/>
      </c>
      <c r="AO65" s="61" t="str">
        <f t="shared" si="36"/>
        <v/>
      </c>
      <c r="AQ65" s="61"/>
      <c r="AR65" s="61"/>
      <c r="AS65" s="61"/>
      <c r="AT65" s="61"/>
      <c r="AU65" s="61"/>
      <c r="AV65" s="61"/>
      <c r="AW65" s="61"/>
      <c r="AX65" s="61"/>
      <c r="AY65" s="61"/>
      <c r="AZ65" s="61"/>
      <c r="BA65" s="61"/>
      <c r="BB65" s="61"/>
      <c r="BC65" s="61"/>
      <c r="BD65" s="61"/>
      <c r="BE65" s="61"/>
      <c r="BF65" s="61"/>
      <c r="BG65" s="61"/>
      <c r="BH65" s="61"/>
      <c r="BI65" s="61"/>
      <c r="BJ65" s="61"/>
      <c r="BK65" s="61"/>
      <c r="BL65" s="61"/>
      <c r="BM65" s="61"/>
      <c r="BN65" s="61"/>
    </row>
    <row r="66" spans="1:66" x14ac:dyDescent="0.2">
      <c r="A66" s="62">
        <f t="shared" si="35"/>
        <v>40</v>
      </c>
      <c r="B66" s="33" t="s">
        <v>95</v>
      </c>
      <c r="C66" s="63" t="s">
        <v>5</v>
      </c>
      <c r="D66" s="64">
        <v>20000</v>
      </c>
      <c r="E66" s="65">
        <v>34842</v>
      </c>
      <c r="F66" s="66">
        <v>45047</v>
      </c>
      <c r="G66" s="67">
        <f t="shared" si="29"/>
        <v>5385</v>
      </c>
      <c r="H66" s="67">
        <f t="shared" si="30"/>
        <v>14615</v>
      </c>
      <c r="I66" s="67">
        <f t="shared" si="31"/>
        <v>1096.125</v>
      </c>
      <c r="J66" s="67">
        <f t="shared" si="32"/>
        <v>54842</v>
      </c>
      <c r="K66" s="68">
        <f t="shared" si="33"/>
        <v>46920.125</v>
      </c>
      <c r="L66" s="69">
        <f t="shared" si="34"/>
        <v>26.924999999999997</v>
      </c>
      <c r="M66" s="70"/>
      <c r="N66" s="71"/>
      <c r="O66" s="72"/>
      <c r="P66" s="71"/>
      <c r="R66" s="61" t="str">
        <f t="shared" ref="R66:AG66" si="37">IF((DATE(YEAR($K66),MONTH($K66),1))=(DATE(YEAR(R$11),MONTH(R$11),1)),$P66,"")</f>
        <v/>
      </c>
      <c r="S66" s="61" t="str">
        <f t="shared" si="37"/>
        <v/>
      </c>
      <c r="T66" s="61" t="str">
        <f t="shared" si="37"/>
        <v/>
      </c>
      <c r="U66" s="61" t="str">
        <f t="shared" si="37"/>
        <v/>
      </c>
      <c r="V66" s="61" t="str">
        <f t="shared" si="37"/>
        <v/>
      </c>
      <c r="W66" s="61" t="str">
        <f t="shared" si="37"/>
        <v/>
      </c>
      <c r="X66" s="61" t="str">
        <f t="shared" si="37"/>
        <v/>
      </c>
      <c r="Y66" s="61" t="str">
        <f t="shared" si="37"/>
        <v/>
      </c>
      <c r="Z66" s="61" t="str">
        <f t="shared" si="37"/>
        <v/>
      </c>
      <c r="AA66" s="61" t="str">
        <f t="shared" si="37"/>
        <v/>
      </c>
      <c r="AB66" s="61" t="str">
        <f t="shared" si="37"/>
        <v/>
      </c>
      <c r="AC66" s="61" t="str">
        <f t="shared" si="37"/>
        <v/>
      </c>
      <c r="AD66" s="61" t="str">
        <f t="shared" si="37"/>
        <v/>
      </c>
      <c r="AE66" s="61" t="str">
        <f t="shared" si="37"/>
        <v/>
      </c>
      <c r="AF66" s="61" t="str">
        <f t="shared" si="37"/>
        <v/>
      </c>
      <c r="AG66" s="61" t="str">
        <f t="shared" si="37"/>
        <v/>
      </c>
      <c r="AH66" s="61" t="str">
        <f t="shared" si="36"/>
        <v/>
      </c>
      <c r="AI66" s="61" t="str">
        <f t="shared" si="36"/>
        <v/>
      </c>
      <c r="AJ66" s="61" t="str">
        <f t="shared" si="36"/>
        <v/>
      </c>
      <c r="AK66" s="61" t="str">
        <f t="shared" si="36"/>
        <v/>
      </c>
      <c r="AL66" s="61" t="str">
        <f t="shared" si="36"/>
        <v/>
      </c>
      <c r="AM66" s="61" t="str">
        <f t="shared" si="36"/>
        <v/>
      </c>
      <c r="AN66" s="61" t="str">
        <f t="shared" si="36"/>
        <v/>
      </c>
      <c r="AO66" s="61" t="str">
        <f t="shared" si="36"/>
        <v/>
      </c>
      <c r="AQ66" s="61"/>
      <c r="AR66" s="61"/>
      <c r="AS66" s="61"/>
      <c r="AT66" s="61"/>
      <c r="AU66" s="61"/>
      <c r="AV66" s="61"/>
      <c r="AW66" s="61"/>
      <c r="AX66" s="61"/>
      <c r="AY66" s="61"/>
      <c r="AZ66" s="61"/>
      <c r="BA66" s="61"/>
      <c r="BB66" s="61"/>
      <c r="BC66" s="61"/>
      <c r="BD66" s="61"/>
      <c r="BE66" s="61"/>
      <c r="BF66" s="61"/>
      <c r="BG66" s="61"/>
      <c r="BH66" s="61"/>
      <c r="BI66" s="61"/>
      <c r="BJ66" s="61"/>
      <c r="BK66" s="61"/>
      <c r="BL66" s="61"/>
      <c r="BM66" s="61"/>
      <c r="BN66" s="61"/>
    </row>
    <row r="67" spans="1:66" x14ac:dyDescent="0.2">
      <c r="A67" s="62">
        <f t="shared" si="35"/>
        <v>41</v>
      </c>
      <c r="B67" s="15" t="s">
        <v>96</v>
      </c>
      <c r="C67" s="63" t="s">
        <v>5</v>
      </c>
      <c r="D67" s="64">
        <v>15000</v>
      </c>
      <c r="E67" s="65">
        <v>34842</v>
      </c>
      <c r="F67" s="66">
        <v>45047</v>
      </c>
      <c r="G67" s="67">
        <f t="shared" si="29"/>
        <v>5385</v>
      </c>
      <c r="H67" s="67">
        <f t="shared" si="30"/>
        <v>9615</v>
      </c>
      <c r="I67" s="67">
        <f t="shared" si="31"/>
        <v>721.125</v>
      </c>
      <c r="J67" s="67">
        <f t="shared" si="32"/>
        <v>49842</v>
      </c>
      <c r="K67" s="75">
        <f t="shared" si="33"/>
        <v>46545.125</v>
      </c>
      <c r="L67" s="69">
        <f t="shared" si="34"/>
        <v>35.9</v>
      </c>
      <c r="M67" s="70"/>
      <c r="N67" s="71"/>
      <c r="O67" s="72"/>
      <c r="P67" s="71"/>
      <c r="R67" s="61"/>
      <c r="S67" s="61"/>
      <c r="T67" s="61"/>
      <c r="U67" s="61"/>
      <c r="V67" s="61"/>
      <c r="W67" s="61"/>
      <c r="X67" s="61"/>
      <c r="Y67" s="61"/>
      <c r="Z67" s="61"/>
      <c r="AA67" s="61"/>
      <c r="AB67" s="61"/>
      <c r="AC67" s="61"/>
      <c r="AD67" s="61"/>
      <c r="AE67" s="61"/>
      <c r="AF67" s="61"/>
      <c r="AG67" s="61"/>
      <c r="AH67" s="61"/>
      <c r="AI67" s="61"/>
      <c r="AJ67" s="61"/>
      <c r="AK67" s="61"/>
      <c r="AL67" s="61"/>
      <c r="AM67" s="61"/>
      <c r="AN67" s="61"/>
      <c r="AO67" s="61"/>
      <c r="AQ67" s="61"/>
      <c r="AR67" s="61"/>
      <c r="AS67" s="61"/>
      <c r="AT67" s="61"/>
      <c r="AU67" s="61"/>
      <c r="AV67" s="61"/>
      <c r="AW67" s="61"/>
      <c r="AX67" s="61"/>
      <c r="AY67" s="61"/>
      <c r="AZ67" s="61"/>
      <c r="BA67" s="61"/>
      <c r="BB67" s="61"/>
      <c r="BC67" s="61"/>
      <c r="BD67" s="61"/>
      <c r="BE67" s="61"/>
      <c r="BF67" s="61"/>
      <c r="BG67" s="61"/>
      <c r="BH67" s="61"/>
      <c r="BI67" s="61"/>
      <c r="BJ67" s="61"/>
      <c r="BK67" s="61"/>
      <c r="BL67" s="61"/>
      <c r="BM67" s="61"/>
      <c r="BN67" s="61"/>
    </row>
    <row r="68" spans="1:66" x14ac:dyDescent="0.2">
      <c r="A68" s="62">
        <f t="shared" si="35"/>
        <v>42</v>
      </c>
      <c r="B68" s="15" t="s">
        <v>97</v>
      </c>
      <c r="C68" s="63" t="s">
        <v>5</v>
      </c>
      <c r="D68" s="64">
        <v>20000</v>
      </c>
      <c r="E68" s="65">
        <v>34842</v>
      </c>
      <c r="F68" s="66">
        <v>45047</v>
      </c>
      <c r="G68" s="67">
        <f t="shared" si="29"/>
        <v>5385</v>
      </c>
      <c r="H68" s="67">
        <f t="shared" si="30"/>
        <v>14615</v>
      </c>
      <c r="I68" s="67">
        <f t="shared" si="31"/>
        <v>1096.125</v>
      </c>
      <c r="J68" s="67">
        <f t="shared" si="32"/>
        <v>54842</v>
      </c>
      <c r="K68" s="68">
        <f t="shared" si="33"/>
        <v>46920.125</v>
      </c>
      <c r="L68" s="69">
        <f t="shared" si="34"/>
        <v>26.924999999999997</v>
      </c>
      <c r="M68" s="70"/>
      <c r="N68" s="71"/>
      <c r="O68" s="72"/>
      <c r="P68" s="71"/>
      <c r="R68" s="61" t="str">
        <f t="shared" ref="R68:AG76" si="38">IF((DATE(YEAR($K68),MONTH($K68),1))=(DATE(YEAR(R$11),MONTH(R$11),1)),$P68,"")</f>
        <v/>
      </c>
      <c r="S68" s="61" t="str">
        <f t="shared" si="38"/>
        <v/>
      </c>
      <c r="T68" s="61" t="str">
        <f t="shared" si="38"/>
        <v/>
      </c>
      <c r="U68" s="61" t="str">
        <f t="shared" si="38"/>
        <v/>
      </c>
      <c r="V68" s="61" t="str">
        <f t="shared" si="38"/>
        <v/>
      </c>
      <c r="W68" s="61" t="str">
        <f t="shared" si="38"/>
        <v/>
      </c>
      <c r="X68" s="61" t="str">
        <f t="shared" si="38"/>
        <v/>
      </c>
      <c r="Y68" s="61" t="str">
        <f t="shared" si="38"/>
        <v/>
      </c>
      <c r="Z68" s="61" t="str">
        <f t="shared" si="38"/>
        <v/>
      </c>
      <c r="AA68" s="61" t="str">
        <f t="shared" si="38"/>
        <v/>
      </c>
      <c r="AB68" s="61" t="str">
        <f t="shared" si="38"/>
        <v/>
      </c>
      <c r="AC68" s="61" t="str">
        <f t="shared" si="38"/>
        <v/>
      </c>
      <c r="AD68" s="61" t="str">
        <f t="shared" si="38"/>
        <v/>
      </c>
      <c r="AE68" s="61" t="str">
        <f t="shared" si="38"/>
        <v/>
      </c>
      <c r="AF68" s="61" t="str">
        <f t="shared" si="38"/>
        <v/>
      </c>
      <c r="AG68" s="61" t="str">
        <f t="shared" si="38"/>
        <v/>
      </c>
      <c r="AH68" s="61" t="str">
        <f t="shared" ref="AH68:AO76" si="39">IF((DATE(YEAR($K68),MONTH($K68),1))=(DATE(YEAR(AH$11),MONTH(AH$11),1)),$P68,"")</f>
        <v/>
      </c>
      <c r="AI68" s="61" t="str">
        <f t="shared" si="39"/>
        <v/>
      </c>
      <c r="AJ68" s="61" t="str">
        <f t="shared" si="39"/>
        <v/>
      </c>
      <c r="AK68" s="61" t="str">
        <f t="shared" si="39"/>
        <v/>
      </c>
      <c r="AL68" s="61" t="str">
        <f t="shared" si="39"/>
        <v/>
      </c>
      <c r="AM68" s="61" t="str">
        <f t="shared" si="39"/>
        <v/>
      </c>
      <c r="AN68" s="61" t="str">
        <f t="shared" si="39"/>
        <v/>
      </c>
      <c r="AO68" s="61" t="str">
        <f t="shared" si="39"/>
        <v/>
      </c>
      <c r="AQ68" s="61"/>
      <c r="AR68" s="61"/>
      <c r="AS68" s="61"/>
      <c r="AT68" s="61"/>
      <c r="AU68" s="61"/>
      <c r="AV68" s="61"/>
      <c r="AW68" s="61"/>
      <c r="AX68" s="61"/>
      <c r="AY68" s="61"/>
      <c r="AZ68" s="61"/>
      <c r="BA68" s="61"/>
      <c r="BB68" s="61"/>
      <c r="BC68" s="61"/>
      <c r="BD68" s="61"/>
      <c r="BE68" s="61"/>
      <c r="BF68" s="61"/>
      <c r="BG68" s="61"/>
      <c r="BH68" s="61"/>
      <c r="BI68" s="61"/>
      <c r="BJ68" s="61"/>
      <c r="BK68" s="61"/>
      <c r="BL68" s="61"/>
      <c r="BM68" s="61"/>
      <c r="BN68" s="61"/>
    </row>
    <row r="69" spans="1:66" x14ac:dyDescent="0.2">
      <c r="A69" s="62">
        <f t="shared" si="35"/>
        <v>43</v>
      </c>
      <c r="B69" s="15" t="s">
        <v>98</v>
      </c>
      <c r="C69" s="63" t="s">
        <v>5</v>
      </c>
      <c r="D69" s="64">
        <v>20000</v>
      </c>
      <c r="E69" s="65">
        <v>34842</v>
      </c>
      <c r="F69" s="66">
        <v>45047</v>
      </c>
      <c r="G69" s="67">
        <f t="shared" si="29"/>
        <v>5385</v>
      </c>
      <c r="H69" s="67">
        <f t="shared" si="30"/>
        <v>14615</v>
      </c>
      <c r="I69" s="67">
        <f t="shared" si="31"/>
        <v>1096.125</v>
      </c>
      <c r="J69" s="67">
        <f t="shared" si="32"/>
        <v>54842</v>
      </c>
      <c r="K69" s="68">
        <f t="shared" si="33"/>
        <v>46920.125</v>
      </c>
      <c r="L69" s="69">
        <f t="shared" si="34"/>
        <v>26.924999999999997</v>
      </c>
      <c r="M69" s="70"/>
      <c r="N69" s="71"/>
      <c r="O69" s="72"/>
      <c r="P69" s="71"/>
      <c r="R69" s="61" t="str">
        <f t="shared" si="38"/>
        <v/>
      </c>
      <c r="S69" s="61" t="str">
        <f t="shared" si="38"/>
        <v/>
      </c>
      <c r="T69" s="61" t="str">
        <f t="shared" si="38"/>
        <v/>
      </c>
      <c r="U69" s="61" t="str">
        <f t="shared" si="38"/>
        <v/>
      </c>
      <c r="V69" s="61" t="str">
        <f t="shared" si="38"/>
        <v/>
      </c>
      <c r="W69" s="61" t="str">
        <f t="shared" si="38"/>
        <v/>
      </c>
      <c r="X69" s="61" t="str">
        <f t="shared" si="38"/>
        <v/>
      </c>
      <c r="Y69" s="61" t="str">
        <f t="shared" si="38"/>
        <v/>
      </c>
      <c r="Z69" s="61" t="str">
        <f t="shared" si="38"/>
        <v/>
      </c>
      <c r="AA69" s="61" t="str">
        <f t="shared" si="38"/>
        <v/>
      </c>
      <c r="AB69" s="61" t="str">
        <f t="shared" si="38"/>
        <v/>
      </c>
      <c r="AC69" s="61" t="str">
        <f t="shared" si="38"/>
        <v/>
      </c>
      <c r="AD69" s="61" t="str">
        <f t="shared" si="38"/>
        <v/>
      </c>
      <c r="AE69" s="61" t="str">
        <f t="shared" si="38"/>
        <v/>
      </c>
      <c r="AF69" s="61" t="str">
        <f t="shared" si="38"/>
        <v/>
      </c>
      <c r="AG69" s="61" t="str">
        <f t="shared" si="38"/>
        <v/>
      </c>
      <c r="AH69" s="61" t="str">
        <f t="shared" si="39"/>
        <v/>
      </c>
      <c r="AI69" s="61" t="str">
        <f t="shared" si="39"/>
        <v/>
      </c>
      <c r="AJ69" s="61" t="str">
        <f t="shared" si="39"/>
        <v/>
      </c>
      <c r="AK69" s="61" t="str">
        <f t="shared" si="39"/>
        <v/>
      </c>
      <c r="AL69" s="61" t="str">
        <f t="shared" si="39"/>
        <v/>
      </c>
      <c r="AM69" s="61" t="str">
        <f t="shared" si="39"/>
        <v/>
      </c>
      <c r="AN69" s="61" t="str">
        <f t="shared" si="39"/>
        <v/>
      </c>
      <c r="AO69" s="61" t="str">
        <f t="shared" si="39"/>
        <v/>
      </c>
      <c r="AQ69" s="61"/>
      <c r="AR69" s="61"/>
      <c r="AS69" s="61"/>
      <c r="AT69" s="61"/>
      <c r="AU69" s="61"/>
      <c r="AV69" s="61"/>
      <c r="AW69" s="61"/>
      <c r="AX69" s="61"/>
      <c r="AY69" s="61"/>
      <c r="AZ69" s="61"/>
      <c r="BA69" s="61"/>
      <c r="BB69" s="61"/>
      <c r="BC69" s="61"/>
      <c r="BD69" s="61"/>
      <c r="BE69" s="61"/>
      <c r="BF69" s="61"/>
      <c r="BG69" s="61"/>
      <c r="BH69" s="61"/>
      <c r="BI69" s="61"/>
      <c r="BJ69" s="61"/>
      <c r="BK69" s="61"/>
      <c r="BL69" s="61"/>
      <c r="BM69" s="61"/>
      <c r="BN69" s="61"/>
    </row>
    <row r="70" spans="1:66" x14ac:dyDescent="0.2">
      <c r="A70" s="62">
        <f t="shared" si="35"/>
        <v>44</v>
      </c>
      <c r="B70" s="15" t="s">
        <v>99</v>
      </c>
      <c r="C70" s="63" t="s">
        <v>5</v>
      </c>
      <c r="D70" s="64">
        <v>20000</v>
      </c>
      <c r="E70" s="65">
        <v>34842</v>
      </c>
      <c r="F70" s="66">
        <v>45047</v>
      </c>
      <c r="G70" s="67">
        <f t="shared" si="29"/>
        <v>5385</v>
      </c>
      <c r="H70" s="67">
        <f t="shared" si="30"/>
        <v>14615</v>
      </c>
      <c r="I70" s="67">
        <f t="shared" si="31"/>
        <v>1096.125</v>
      </c>
      <c r="J70" s="67">
        <f t="shared" si="32"/>
        <v>54842</v>
      </c>
      <c r="K70" s="68">
        <f t="shared" si="33"/>
        <v>46920.125</v>
      </c>
      <c r="L70" s="69">
        <f t="shared" si="34"/>
        <v>26.924999999999997</v>
      </c>
      <c r="M70" s="70"/>
      <c r="N70" s="71"/>
      <c r="O70" s="72"/>
      <c r="P70" s="71"/>
      <c r="R70" s="61" t="str">
        <f t="shared" si="38"/>
        <v/>
      </c>
      <c r="S70" s="61" t="str">
        <f t="shared" si="38"/>
        <v/>
      </c>
      <c r="T70" s="61" t="str">
        <f t="shared" si="38"/>
        <v/>
      </c>
      <c r="U70" s="61" t="str">
        <f t="shared" si="38"/>
        <v/>
      </c>
      <c r="V70" s="61" t="str">
        <f t="shared" si="38"/>
        <v/>
      </c>
      <c r="W70" s="61" t="str">
        <f t="shared" si="38"/>
        <v/>
      </c>
      <c r="X70" s="61" t="str">
        <f t="shared" si="38"/>
        <v/>
      </c>
      <c r="Y70" s="61" t="str">
        <f t="shared" si="38"/>
        <v/>
      </c>
      <c r="Z70" s="61" t="str">
        <f t="shared" si="38"/>
        <v/>
      </c>
      <c r="AA70" s="61" t="str">
        <f t="shared" si="38"/>
        <v/>
      </c>
      <c r="AB70" s="61" t="str">
        <f t="shared" si="38"/>
        <v/>
      </c>
      <c r="AC70" s="61" t="str">
        <f t="shared" si="38"/>
        <v/>
      </c>
      <c r="AD70" s="61" t="str">
        <f t="shared" si="38"/>
        <v/>
      </c>
      <c r="AE70" s="61" t="str">
        <f t="shared" si="38"/>
        <v/>
      </c>
      <c r="AF70" s="61" t="str">
        <f t="shared" si="38"/>
        <v/>
      </c>
      <c r="AG70" s="61" t="str">
        <f t="shared" si="38"/>
        <v/>
      </c>
      <c r="AH70" s="61" t="str">
        <f t="shared" si="39"/>
        <v/>
      </c>
      <c r="AI70" s="61" t="str">
        <f t="shared" si="39"/>
        <v/>
      </c>
      <c r="AJ70" s="61" t="str">
        <f t="shared" si="39"/>
        <v/>
      </c>
      <c r="AK70" s="61" t="str">
        <f t="shared" si="39"/>
        <v/>
      </c>
      <c r="AL70" s="61" t="str">
        <f t="shared" si="39"/>
        <v/>
      </c>
      <c r="AM70" s="61" t="str">
        <f t="shared" si="39"/>
        <v/>
      </c>
      <c r="AN70" s="61" t="str">
        <f t="shared" si="39"/>
        <v/>
      </c>
      <c r="AO70" s="61" t="str">
        <f t="shared" si="39"/>
        <v/>
      </c>
      <c r="AQ70" s="61"/>
      <c r="AR70" s="61"/>
      <c r="AS70" s="61"/>
      <c r="AT70" s="61"/>
      <c r="AU70" s="61"/>
      <c r="AV70" s="61"/>
      <c r="AW70" s="61"/>
      <c r="AX70" s="61"/>
      <c r="AY70" s="61"/>
      <c r="AZ70" s="61"/>
      <c r="BA70" s="61"/>
      <c r="BB70" s="61"/>
      <c r="BC70" s="61"/>
      <c r="BD70" s="61"/>
      <c r="BE70" s="61"/>
      <c r="BF70" s="61"/>
      <c r="BG70" s="61"/>
      <c r="BH70" s="61"/>
      <c r="BI70" s="61"/>
      <c r="BJ70" s="61"/>
      <c r="BK70" s="61"/>
      <c r="BL70" s="61"/>
      <c r="BM70" s="61"/>
      <c r="BN70" s="61"/>
    </row>
    <row r="71" spans="1:66" x14ac:dyDescent="0.2">
      <c r="A71" s="62">
        <f t="shared" si="35"/>
        <v>45</v>
      </c>
      <c r="B71" s="15" t="s">
        <v>100</v>
      </c>
      <c r="C71" s="63" t="s">
        <v>5</v>
      </c>
      <c r="D71" s="64">
        <v>20000</v>
      </c>
      <c r="E71" s="65">
        <v>34842</v>
      </c>
      <c r="F71" s="66">
        <v>45047</v>
      </c>
      <c r="G71" s="67">
        <f t="shared" si="29"/>
        <v>5385</v>
      </c>
      <c r="H71" s="67">
        <f t="shared" si="30"/>
        <v>14615</v>
      </c>
      <c r="I71" s="67">
        <f t="shared" si="31"/>
        <v>1096.125</v>
      </c>
      <c r="J71" s="67">
        <f t="shared" si="32"/>
        <v>54842</v>
      </c>
      <c r="K71" s="68">
        <f t="shared" si="33"/>
        <v>46920.125</v>
      </c>
      <c r="L71" s="69">
        <f t="shared" si="34"/>
        <v>26.924999999999997</v>
      </c>
      <c r="M71" s="70"/>
      <c r="N71" s="71"/>
      <c r="O71" s="72"/>
      <c r="P71" s="71"/>
      <c r="R71" s="61" t="str">
        <f t="shared" si="38"/>
        <v/>
      </c>
      <c r="S71" s="61" t="str">
        <f t="shared" si="38"/>
        <v/>
      </c>
      <c r="T71" s="61" t="str">
        <f t="shared" si="38"/>
        <v/>
      </c>
      <c r="U71" s="61" t="str">
        <f t="shared" si="38"/>
        <v/>
      </c>
      <c r="V71" s="61" t="str">
        <f t="shared" si="38"/>
        <v/>
      </c>
      <c r="W71" s="61" t="str">
        <f t="shared" si="38"/>
        <v/>
      </c>
      <c r="X71" s="61" t="str">
        <f t="shared" si="38"/>
        <v/>
      </c>
      <c r="Y71" s="61" t="str">
        <f t="shared" si="38"/>
        <v/>
      </c>
      <c r="Z71" s="61" t="str">
        <f t="shared" si="38"/>
        <v/>
      </c>
      <c r="AA71" s="61" t="str">
        <f t="shared" si="38"/>
        <v/>
      </c>
      <c r="AB71" s="61" t="str">
        <f t="shared" si="38"/>
        <v/>
      </c>
      <c r="AC71" s="61" t="str">
        <f t="shared" si="38"/>
        <v/>
      </c>
      <c r="AD71" s="61" t="str">
        <f t="shared" si="38"/>
        <v/>
      </c>
      <c r="AE71" s="61" t="str">
        <f t="shared" si="38"/>
        <v/>
      </c>
      <c r="AF71" s="61" t="str">
        <f t="shared" si="38"/>
        <v/>
      </c>
      <c r="AG71" s="61" t="str">
        <f t="shared" si="38"/>
        <v/>
      </c>
      <c r="AH71" s="61" t="str">
        <f t="shared" si="39"/>
        <v/>
      </c>
      <c r="AI71" s="61" t="str">
        <f t="shared" si="39"/>
        <v/>
      </c>
      <c r="AJ71" s="61" t="str">
        <f t="shared" si="39"/>
        <v/>
      </c>
      <c r="AK71" s="61" t="str">
        <f t="shared" si="39"/>
        <v/>
      </c>
      <c r="AL71" s="61" t="str">
        <f t="shared" si="39"/>
        <v/>
      </c>
      <c r="AM71" s="61" t="str">
        <f t="shared" si="39"/>
        <v/>
      </c>
      <c r="AN71" s="61" t="str">
        <f t="shared" si="39"/>
        <v/>
      </c>
      <c r="AO71" s="61" t="str">
        <f t="shared" si="39"/>
        <v/>
      </c>
      <c r="AQ71" s="61"/>
      <c r="AR71" s="61"/>
      <c r="AS71" s="61"/>
      <c r="AT71" s="61"/>
      <c r="AU71" s="61"/>
      <c r="AV71" s="61"/>
      <c r="AW71" s="61"/>
      <c r="AX71" s="61"/>
      <c r="AY71" s="61"/>
      <c r="AZ71" s="61"/>
      <c r="BA71" s="61"/>
      <c r="BB71" s="61"/>
      <c r="BC71" s="61"/>
      <c r="BD71" s="61"/>
      <c r="BE71" s="61"/>
      <c r="BF71" s="61"/>
      <c r="BG71" s="61"/>
      <c r="BH71" s="61"/>
      <c r="BI71" s="61"/>
      <c r="BJ71" s="61"/>
      <c r="BK71" s="61"/>
      <c r="BL71" s="61"/>
      <c r="BM71" s="61"/>
      <c r="BN71" s="61"/>
    </row>
    <row r="72" spans="1:66" x14ac:dyDescent="0.2">
      <c r="A72" s="57"/>
      <c r="B72" s="57" t="s">
        <v>101</v>
      </c>
      <c r="C72" s="77"/>
      <c r="D72" s="59"/>
      <c r="E72" s="59"/>
      <c r="F72" s="59"/>
      <c r="G72" s="59"/>
      <c r="H72" s="59"/>
      <c r="I72" s="59"/>
      <c r="J72" s="59"/>
      <c r="K72" s="80"/>
      <c r="L72" s="60"/>
      <c r="M72" s="59"/>
      <c r="N72" s="73"/>
      <c r="O72" s="73"/>
      <c r="P72" s="74"/>
      <c r="R72" s="61" t="str">
        <f t="shared" si="38"/>
        <v/>
      </c>
      <c r="S72" s="61" t="str">
        <f t="shared" si="38"/>
        <v/>
      </c>
      <c r="T72" s="61" t="str">
        <f t="shared" si="38"/>
        <v/>
      </c>
      <c r="U72" s="61" t="str">
        <f t="shared" si="38"/>
        <v/>
      </c>
      <c r="V72" s="61" t="str">
        <f t="shared" si="38"/>
        <v/>
      </c>
      <c r="W72" s="61" t="str">
        <f t="shared" si="38"/>
        <v/>
      </c>
      <c r="X72" s="61" t="str">
        <f t="shared" si="38"/>
        <v/>
      </c>
      <c r="Y72" s="61" t="str">
        <f t="shared" si="38"/>
        <v/>
      </c>
      <c r="Z72" s="61" t="str">
        <f t="shared" si="38"/>
        <v/>
      </c>
      <c r="AA72" s="61" t="str">
        <f t="shared" si="38"/>
        <v/>
      </c>
      <c r="AB72" s="61" t="str">
        <f t="shared" si="38"/>
        <v/>
      </c>
      <c r="AC72" s="61" t="str">
        <f t="shared" si="38"/>
        <v/>
      </c>
      <c r="AD72" s="61" t="str">
        <f t="shared" si="38"/>
        <v/>
      </c>
      <c r="AE72" s="61" t="str">
        <f t="shared" si="38"/>
        <v/>
      </c>
      <c r="AF72" s="61" t="str">
        <f t="shared" si="38"/>
        <v/>
      </c>
      <c r="AG72" s="61" t="str">
        <f t="shared" si="38"/>
        <v/>
      </c>
      <c r="AH72" s="61" t="str">
        <f t="shared" si="39"/>
        <v/>
      </c>
      <c r="AI72" s="61" t="str">
        <f t="shared" si="39"/>
        <v/>
      </c>
      <c r="AJ72" s="61" t="str">
        <f t="shared" si="39"/>
        <v/>
      </c>
      <c r="AK72" s="61" t="str">
        <f t="shared" si="39"/>
        <v/>
      </c>
      <c r="AL72" s="61" t="str">
        <f t="shared" si="39"/>
        <v/>
      </c>
      <c r="AM72" s="61" t="str">
        <f t="shared" si="39"/>
        <v/>
      </c>
      <c r="AN72" s="61" t="str">
        <f t="shared" si="39"/>
        <v/>
      </c>
      <c r="AO72" s="61" t="str">
        <f t="shared" si="39"/>
        <v/>
      </c>
      <c r="AQ72" s="61" t="str">
        <f t="shared" ref="AQ72:BF76" si="40">IF((DATE(YEAR($K72),MONTH($K72),1))=(DATE(YEAR(AQ$11),MONTH(AQ$11),1)),$P72,"")</f>
        <v/>
      </c>
      <c r="AR72" s="61" t="str">
        <f t="shared" si="40"/>
        <v/>
      </c>
      <c r="AS72" s="61" t="str">
        <f t="shared" si="40"/>
        <v/>
      </c>
      <c r="AT72" s="61" t="str">
        <f t="shared" si="40"/>
        <v/>
      </c>
      <c r="AU72" s="61" t="str">
        <f t="shared" si="40"/>
        <v/>
      </c>
      <c r="AV72" s="61" t="str">
        <f t="shared" si="40"/>
        <v/>
      </c>
      <c r="AW72" s="61" t="str">
        <f t="shared" si="40"/>
        <v/>
      </c>
      <c r="AX72" s="61" t="str">
        <f t="shared" si="40"/>
        <v/>
      </c>
      <c r="AY72" s="61" t="str">
        <f t="shared" si="40"/>
        <v/>
      </c>
      <c r="AZ72" s="61" t="str">
        <f t="shared" si="40"/>
        <v/>
      </c>
      <c r="BA72" s="61" t="str">
        <f t="shared" si="40"/>
        <v/>
      </c>
      <c r="BB72" s="61" t="str">
        <f t="shared" si="40"/>
        <v/>
      </c>
      <c r="BC72" s="61" t="str">
        <f t="shared" si="40"/>
        <v/>
      </c>
      <c r="BD72" s="61" t="str">
        <f t="shared" si="40"/>
        <v/>
      </c>
      <c r="BE72" s="61" t="str">
        <f t="shared" si="40"/>
        <v/>
      </c>
      <c r="BF72" s="61" t="str">
        <f t="shared" si="40"/>
        <v/>
      </c>
      <c r="BG72" s="61" t="str">
        <f t="shared" ref="BG72:BN76" si="41">IF((DATE(YEAR($K72),MONTH($K72),1))=(DATE(YEAR(BG$11),MONTH(BG$11),1)),$P72,"")</f>
        <v/>
      </c>
      <c r="BH72" s="61" t="str">
        <f t="shared" si="41"/>
        <v/>
      </c>
      <c r="BI72" s="61" t="str">
        <f t="shared" si="41"/>
        <v/>
      </c>
      <c r="BJ72" s="61" t="str">
        <f t="shared" si="41"/>
        <v/>
      </c>
      <c r="BK72" s="61" t="str">
        <f t="shared" si="41"/>
        <v/>
      </c>
      <c r="BL72" s="61" t="str">
        <f t="shared" si="41"/>
        <v/>
      </c>
      <c r="BM72" s="61" t="str">
        <f t="shared" si="41"/>
        <v/>
      </c>
      <c r="BN72" s="61" t="str">
        <f t="shared" si="41"/>
        <v/>
      </c>
    </row>
    <row r="73" spans="1:66" x14ac:dyDescent="0.2">
      <c r="A73" s="81">
        <f>A71+1</f>
        <v>46</v>
      </c>
      <c r="B73" s="82" t="s">
        <v>102</v>
      </c>
      <c r="C73" s="63" t="s">
        <v>5</v>
      </c>
      <c r="D73" s="64">
        <v>10000</v>
      </c>
      <c r="E73" s="65">
        <v>34842</v>
      </c>
      <c r="F73" s="66">
        <v>45047</v>
      </c>
      <c r="G73" s="67">
        <f>$D$6-E73</f>
        <v>5385</v>
      </c>
      <c r="H73" s="67">
        <f>D73-G73</f>
        <v>4615</v>
      </c>
      <c r="I73" s="67">
        <f>H73/($D$8/30)</f>
        <v>346.125</v>
      </c>
      <c r="J73" s="67">
        <f>E73+D73</f>
        <v>44842</v>
      </c>
      <c r="K73" s="68">
        <f>$D$7+I73</f>
        <v>46170.125</v>
      </c>
      <c r="L73" s="69">
        <f>($D$6-E73)/D73*100</f>
        <v>53.849999999999994</v>
      </c>
      <c r="M73" s="70"/>
      <c r="N73" s="71"/>
      <c r="O73" s="72"/>
      <c r="P73" s="71"/>
      <c r="R73" s="61" t="str">
        <f t="shared" si="38"/>
        <v/>
      </c>
      <c r="S73" s="61" t="str">
        <f t="shared" si="38"/>
        <v/>
      </c>
      <c r="T73" s="61" t="str">
        <f t="shared" si="38"/>
        <v/>
      </c>
      <c r="U73" s="61" t="str">
        <f t="shared" si="38"/>
        <v/>
      </c>
      <c r="V73" s="61" t="str">
        <f t="shared" si="38"/>
        <v/>
      </c>
      <c r="W73" s="61" t="str">
        <f t="shared" si="38"/>
        <v/>
      </c>
      <c r="X73" s="61" t="str">
        <f t="shared" si="38"/>
        <v/>
      </c>
      <c r="Y73" s="61" t="str">
        <f t="shared" si="38"/>
        <v/>
      </c>
      <c r="Z73" s="61" t="str">
        <f t="shared" si="38"/>
        <v/>
      </c>
      <c r="AA73" s="61" t="str">
        <f t="shared" si="38"/>
        <v/>
      </c>
      <c r="AB73" s="61" t="str">
        <f t="shared" si="38"/>
        <v/>
      </c>
      <c r="AC73" s="61" t="str">
        <f t="shared" si="38"/>
        <v/>
      </c>
      <c r="AD73" s="61" t="str">
        <f t="shared" si="38"/>
        <v/>
      </c>
      <c r="AE73" s="61" t="str">
        <f t="shared" si="38"/>
        <v/>
      </c>
      <c r="AF73" s="61" t="str">
        <f t="shared" si="38"/>
        <v/>
      </c>
      <c r="AG73" s="61" t="str">
        <f t="shared" si="38"/>
        <v/>
      </c>
      <c r="AH73" s="61" t="str">
        <f t="shared" si="39"/>
        <v/>
      </c>
      <c r="AI73" s="61" t="str">
        <f t="shared" si="39"/>
        <v/>
      </c>
      <c r="AJ73" s="61" t="str">
        <f t="shared" si="39"/>
        <v/>
      </c>
      <c r="AK73" s="61" t="str">
        <f t="shared" si="39"/>
        <v/>
      </c>
      <c r="AL73" s="61" t="str">
        <f t="shared" si="39"/>
        <v/>
      </c>
      <c r="AM73" s="61" t="str">
        <f t="shared" si="39"/>
        <v/>
      </c>
      <c r="AN73" s="61" t="str">
        <f t="shared" si="39"/>
        <v/>
      </c>
      <c r="AO73" s="61" t="str">
        <f t="shared" si="39"/>
        <v/>
      </c>
      <c r="AQ73" s="61" t="str">
        <f t="shared" si="40"/>
        <v/>
      </c>
      <c r="AR73" s="61" t="str">
        <f t="shared" si="40"/>
        <v/>
      </c>
      <c r="AS73" s="61" t="str">
        <f t="shared" si="40"/>
        <v/>
      </c>
      <c r="AT73" s="61" t="str">
        <f t="shared" si="40"/>
        <v/>
      </c>
      <c r="AU73" s="61" t="str">
        <f t="shared" si="40"/>
        <v/>
      </c>
      <c r="AV73" s="61" t="str">
        <f t="shared" si="40"/>
        <v/>
      </c>
      <c r="AW73" s="61" t="str">
        <f t="shared" si="40"/>
        <v/>
      </c>
      <c r="AX73" s="61" t="str">
        <f t="shared" si="40"/>
        <v/>
      </c>
      <c r="AY73" s="61" t="str">
        <f t="shared" si="40"/>
        <v/>
      </c>
      <c r="AZ73" s="61" t="str">
        <f t="shared" si="40"/>
        <v/>
      </c>
      <c r="BA73" s="61" t="str">
        <f t="shared" si="40"/>
        <v/>
      </c>
      <c r="BB73" s="61" t="str">
        <f t="shared" si="40"/>
        <v/>
      </c>
      <c r="BC73" s="61" t="str">
        <f t="shared" si="40"/>
        <v/>
      </c>
      <c r="BD73" s="61" t="str">
        <f t="shared" si="40"/>
        <v/>
      </c>
      <c r="BE73" s="61" t="str">
        <f t="shared" si="40"/>
        <v/>
      </c>
      <c r="BF73" s="61" t="str">
        <f t="shared" si="40"/>
        <v/>
      </c>
      <c r="BG73" s="61" t="str">
        <f t="shared" si="41"/>
        <v/>
      </c>
      <c r="BH73" s="61" t="str">
        <f t="shared" si="41"/>
        <v/>
      </c>
      <c r="BI73" s="61" t="str">
        <f t="shared" si="41"/>
        <v/>
      </c>
      <c r="BJ73" s="61" t="str">
        <f t="shared" si="41"/>
        <v/>
      </c>
      <c r="BK73" s="61" t="str">
        <f t="shared" si="41"/>
        <v/>
      </c>
      <c r="BL73" s="61" t="str">
        <f t="shared" si="41"/>
        <v/>
      </c>
      <c r="BM73" s="61" t="str">
        <f t="shared" si="41"/>
        <v/>
      </c>
      <c r="BN73" s="61" t="str">
        <f t="shared" si="41"/>
        <v/>
      </c>
    </row>
    <row r="74" spans="1:66" x14ac:dyDescent="0.2">
      <c r="A74" s="62">
        <f>A73+1</f>
        <v>47</v>
      </c>
      <c r="B74" s="36" t="s">
        <v>103</v>
      </c>
      <c r="C74" s="63" t="s">
        <v>5</v>
      </c>
      <c r="D74" s="64">
        <v>10000</v>
      </c>
      <c r="E74" s="65">
        <v>34842</v>
      </c>
      <c r="F74" s="66">
        <v>45047</v>
      </c>
      <c r="G74" s="67">
        <f>$D$6-E74</f>
        <v>5385</v>
      </c>
      <c r="H74" s="67">
        <f>D74-G74</f>
        <v>4615</v>
      </c>
      <c r="I74" s="67">
        <f>H74/($D$8/30)</f>
        <v>346.125</v>
      </c>
      <c r="J74" s="67">
        <f>E74+D74</f>
        <v>44842</v>
      </c>
      <c r="K74" s="68">
        <f>$D$7+I74</f>
        <v>46170.125</v>
      </c>
      <c r="L74" s="69">
        <f>($D$6-E74)/D74*100</f>
        <v>53.849999999999994</v>
      </c>
      <c r="M74" s="70"/>
      <c r="N74" s="71"/>
      <c r="O74" s="72"/>
      <c r="P74" s="71"/>
      <c r="R74" s="61" t="str">
        <f t="shared" si="38"/>
        <v/>
      </c>
      <c r="S74" s="61" t="str">
        <f t="shared" si="38"/>
        <v/>
      </c>
      <c r="T74" s="61" t="str">
        <f t="shared" si="38"/>
        <v/>
      </c>
      <c r="U74" s="61" t="str">
        <f t="shared" si="38"/>
        <v/>
      </c>
      <c r="V74" s="61" t="str">
        <f t="shared" si="38"/>
        <v/>
      </c>
      <c r="W74" s="61" t="str">
        <f t="shared" si="38"/>
        <v/>
      </c>
      <c r="X74" s="61" t="str">
        <f t="shared" si="38"/>
        <v/>
      </c>
      <c r="Y74" s="61" t="str">
        <f t="shared" si="38"/>
        <v/>
      </c>
      <c r="Z74" s="61" t="str">
        <f t="shared" si="38"/>
        <v/>
      </c>
      <c r="AA74" s="61" t="str">
        <f t="shared" si="38"/>
        <v/>
      </c>
      <c r="AB74" s="61" t="str">
        <f t="shared" si="38"/>
        <v/>
      </c>
      <c r="AC74" s="61" t="str">
        <f t="shared" si="38"/>
        <v/>
      </c>
      <c r="AD74" s="61" t="str">
        <f t="shared" si="38"/>
        <v/>
      </c>
      <c r="AE74" s="61" t="str">
        <f t="shared" si="38"/>
        <v/>
      </c>
      <c r="AF74" s="61" t="str">
        <f t="shared" si="38"/>
        <v/>
      </c>
      <c r="AG74" s="61" t="str">
        <f t="shared" si="38"/>
        <v/>
      </c>
      <c r="AH74" s="61" t="str">
        <f t="shared" si="39"/>
        <v/>
      </c>
      <c r="AI74" s="61" t="str">
        <f t="shared" si="39"/>
        <v/>
      </c>
      <c r="AJ74" s="61" t="str">
        <f t="shared" si="39"/>
        <v/>
      </c>
      <c r="AK74" s="61" t="str">
        <f t="shared" si="39"/>
        <v/>
      </c>
      <c r="AL74" s="61" t="str">
        <f t="shared" si="39"/>
        <v/>
      </c>
      <c r="AM74" s="61" t="str">
        <f t="shared" si="39"/>
        <v/>
      </c>
      <c r="AN74" s="61" t="str">
        <f t="shared" si="39"/>
        <v/>
      </c>
      <c r="AO74" s="61" t="str">
        <f t="shared" si="39"/>
        <v/>
      </c>
      <c r="AQ74" s="61" t="str">
        <f t="shared" si="40"/>
        <v/>
      </c>
      <c r="AR74" s="61" t="str">
        <f t="shared" si="40"/>
        <v/>
      </c>
      <c r="AS74" s="61" t="str">
        <f t="shared" si="40"/>
        <v/>
      </c>
      <c r="AT74" s="61" t="str">
        <f t="shared" si="40"/>
        <v/>
      </c>
      <c r="AU74" s="61" t="str">
        <f t="shared" si="40"/>
        <v/>
      </c>
      <c r="AV74" s="61" t="str">
        <f t="shared" si="40"/>
        <v/>
      </c>
      <c r="AW74" s="61" t="str">
        <f t="shared" si="40"/>
        <v/>
      </c>
      <c r="AX74" s="61" t="str">
        <f t="shared" si="40"/>
        <v/>
      </c>
      <c r="AY74" s="61" t="str">
        <f t="shared" si="40"/>
        <v/>
      </c>
      <c r="AZ74" s="61" t="str">
        <f t="shared" si="40"/>
        <v/>
      </c>
      <c r="BA74" s="61" t="str">
        <f t="shared" si="40"/>
        <v/>
      </c>
      <c r="BB74" s="61" t="str">
        <f t="shared" si="40"/>
        <v/>
      </c>
      <c r="BC74" s="61" t="str">
        <f t="shared" si="40"/>
        <v/>
      </c>
      <c r="BD74" s="61" t="str">
        <f t="shared" si="40"/>
        <v/>
      </c>
      <c r="BE74" s="61" t="str">
        <f t="shared" si="40"/>
        <v/>
      </c>
      <c r="BF74" s="61" t="str">
        <f t="shared" si="40"/>
        <v/>
      </c>
      <c r="BG74" s="61" t="str">
        <f t="shared" si="41"/>
        <v/>
      </c>
      <c r="BH74" s="61" t="str">
        <f t="shared" si="41"/>
        <v/>
      </c>
      <c r="BI74" s="61" t="str">
        <f t="shared" si="41"/>
        <v/>
      </c>
      <c r="BJ74" s="61" t="str">
        <f t="shared" si="41"/>
        <v/>
      </c>
      <c r="BK74" s="61" t="str">
        <f t="shared" si="41"/>
        <v/>
      </c>
      <c r="BL74" s="61" t="str">
        <f t="shared" si="41"/>
        <v/>
      </c>
      <c r="BM74" s="61" t="str">
        <f t="shared" si="41"/>
        <v/>
      </c>
      <c r="BN74" s="61" t="str">
        <f t="shared" si="41"/>
        <v/>
      </c>
    </row>
    <row r="75" spans="1:66" x14ac:dyDescent="0.2">
      <c r="A75" s="62">
        <f>A71+1</f>
        <v>46</v>
      </c>
      <c r="B75" s="36" t="s">
        <v>104</v>
      </c>
      <c r="C75" s="63" t="s">
        <v>5</v>
      </c>
      <c r="D75" s="64">
        <v>10000</v>
      </c>
      <c r="E75" s="65">
        <v>34842</v>
      </c>
      <c r="F75" s="66">
        <v>45047</v>
      </c>
      <c r="G75" s="67">
        <f>$D$6-E75</f>
        <v>5385</v>
      </c>
      <c r="H75" s="67">
        <f>D75-G75</f>
        <v>4615</v>
      </c>
      <c r="I75" s="67">
        <f>H75/($D$8/30)</f>
        <v>346.125</v>
      </c>
      <c r="J75" s="67">
        <f>E75+D75</f>
        <v>44842</v>
      </c>
      <c r="K75" s="68">
        <f>$D$7+I75</f>
        <v>46170.125</v>
      </c>
      <c r="L75" s="69">
        <f>($D$6-E75)/D75*100</f>
        <v>53.849999999999994</v>
      </c>
      <c r="M75" s="70"/>
      <c r="N75" s="71"/>
      <c r="O75" s="72"/>
      <c r="P75" s="71"/>
      <c r="R75" s="61" t="str">
        <f t="shared" si="38"/>
        <v/>
      </c>
      <c r="S75" s="61" t="str">
        <f t="shared" si="38"/>
        <v/>
      </c>
      <c r="T75" s="61" t="str">
        <f t="shared" si="38"/>
        <v/>
      </c>
      <c r="U75" s="61" t="str">
        <f t="shared" si="38"/>
        <v/>
      </c>
      <c r="V75" s="61" t="str">
        <f t="shared" si="38"/>
        <v/>
      </c>
      <c r="W75" s="61" t="str">
        <f t="shared" si="38"/>
        <v/>
      </c>
      <c r="X75" s="61" t="str">
        <f t="shared" si="38"/>
        <v/>
      </c>
      <c r="Y75" s="61" t="str">
        <f t="shared" si="38"/>
        <v/>
      </c>
      <c r="Z75" s="61" t="str">
        <f t="shared" si="38"/>
        <v/>
      </c>
      <c r="AA75" s="61" t="str">
        <f t="shared" si="38"/>
        <v/>
      </c>
      <c r="AB75" s="61" t="str">
        <f t="shared" si="38"/>
        <v/>
      </c>
      <c r="AC75" s="61" t="str">
        <f t="shared" si="38"/>
        <v/>
      </c>
      <c r="AD75" s="61" t="str">
        <f t="shared" si="38"/>
        <v/>
      </c>
      <c r="AE75" s="61" t="str">
        <f t="shared" si="38"/>
        <v/>
      </c>
      <c r="AF75" s="61" t="str">
        <f t="shared" si="38"/>
        <v/>
      </c>
      <c r="AG75" s="61" t="str">
        <f t="shared" si="38"/>
        <v/>
      </c>
      <c r="AH75" s="61" t="str">
        <f t="shared" si="39"/>
        <v/>
      </c>
      <c r="AI75" s="61" t="str">
        <f t="shared" si="39"/>
        <v/>
      </c>
      <c r="AJ75" s="61" t="str">
        <f t="shared" si="39"/>
        <v/>
      </c>
      <c r="AK75" s="61" t="str">
        <f t="shared" si="39"/>
        <v/>
      </c>
      <c r="AL75" s="61" t="str">
        <f t="shared" si="39"/>
        <v/>
      </c>
      <c r="AM75" s="61" t="str">
        <f t="shared" si="39"/>
        <v/>
      </c>
      <c r="AN75" s="61" t="str">
        <f t="shared" si="39"/>
        <v/>
      </c>
      <c r="AO75" s="61" t="str">
        <f t="shared" si="39"/>
        <v/>
      </c>
      <c r="AQ75" s="61" t="str">
        <f t="shared" si="40"/>
        <v/>
      </c>
      <c r="AR75" s="61" t="str">
        <f t="shared" si="40"/>
        <v/>
      </c>
      <c r="AS75" s="61" t="str">
        <f t="shared" si="40"/>
        <v/>
      </c>
      <c r="AT75" s="61" t="str">
        <f t="shared" si="40"/>
        <v/>
      </c>
      <c r="AU75" s="61" t="str">
        <f t="shared" si="40"/>
        <v/>
      </c>
      <c r="AV75" s="61" t="str">
        <f t="shared" si="40"/>
        <v/>
      </c>
      <c r="AW75" s="61" t="str">
        <f t="shared" si="40"/>
        <v/>
      </c>
      <c r="AX75" s="61" t="str">
        <f t="shared" si="40"/>
        <v/>
      </c>
      <c r="AY75" s="61" t="str">
        <f t="shared" si="40"/>
        <v/>
      </c>
      <c r="AZ75" s="61" t="str">
        <f t="shared" si="40"/>
        <v/>
      </c>
      <c r="BA75" s="61" t="str">
        <f t="shared" si="40"/>
        <v/>
      </c>
      <c r="BB75" s="61" t="str">
        <f t="shared" si="40"/>
        <v/>
      </c>
      <c r="BC75" s="61" t="str">
        <f t="shared" si="40"/>
        <v/>
      </c>
      <c r="BD75" s="61" t="str">
        <f t="shared" si="40"/>
        <v/>
      </c>
      <c r="BE75" s="61" t="str">
        <f t="shared" si="40"/>
        <v/>
      </c>
      <c r="BF75" s="61" t="str">
        <f t="shared" si="40"/>
        <v/>
      </c>
      <c r="BG75" s="61" t="str">
        <f t="shared" si="41"/>
        <v/>
      </c>
      <c r="BH75" s="61" t="str">
        <f t="shared" si="41"/>
        <v/>
      </c>
      <c r="BI75" s="61" t="str">
        <f t="shared" si="41"/>
        <v/>
      </c>
      <c r="BJ75" s="61" t="str">
        <f t="shared" si="41"/>
        <v/>
      </c>
      <c r="BK75" s="61" t="str">
        <f t="shared" si="41"/>
        <v/>
      </c>
      <c r="BL75" s="61" t="str">
        <f t="shared" si="41"/>
        <v/>
      </c>
      <c r="BM75" s="61" t="str">
        <f t="shared" si="41"/>
        <v/>
      </c>
      <c r="BN75" s="61" t="str">
        <f t="shared" si="41"/>
        <v/>
      </c>
    </row>
    <row r="76" spans="1:66" x14ac:dyDescent="0.2">
      <c r="A76" s="83">
        <f>A74+1</f>
        <v>48</v>
      </c>
      <c r="B76" s="84" t="s">
        <v>105</v>
      </c>
      <c r="C76" s="63" t="s">
        <v>5</v>
      </c>
      <c r="D76" s="64">
        <v>10000</v>
      </c>
      <c r="E76" s="65">
        <v>34842</v>
      </c>
      <c r="F76" s="66">
        <v>45047</v>
      </c>
      <c r="G76" s="67">
        <f>$D$6-E76</f>
        <v>5385</v>
      </c>
      <c r="H76" s="67">
        <f>D76-G76</f>
        <v>4615</v>
      </c>
      <c r="I76" s="67">
        <f>H76/($D$8/30)</f>
        <v>346.125</v>
      </c>
      <c r="J76" s="67">
        <f>E76+D76</f>
        <v>44842</v>
      </c>
      <c r="K76" s="68">
        <f>$D$7+I76</f>
        <v>46170.125</v>
      </c>
      <c r="L76" s="69">
        <f>($D$6-E76)/D76*100</f>
        <v>53.849999999999994</v>
      </c>
      <c r="M76" s="70"/>
      <c r="N76" s="71"/>
      <c r="O76" s="72"/>
      <c r="P76" s="71"/>
      <c r="R76" s="61" t="str">
        <f t="shared" si="38"/>
        <v/>
      </c>
      <c r="S76" s="61" t="str">
        <f t="shared" si="38"/>
        <v/>
      </c>
      <c r="T76" s="61" t="str">
        <f t="shared" si="38"/>
        <v/>
      </c>
      <c r="U76" s="61" t="str">
        <f t="shared" si="38"/>
        <v/>
      </c>
      <c r="V76" s="61" t="str">
        <f t="shared" si="38"/>
        <v/>
      </c>
      <c r="W76" s="61" t="str">
        <f t="shared" si="38"/>
        <v/>
      </c>
      <c r="X76" s="61" t="str">
        <f t="shared" si="38"/>
        <v/>
      </c>
      <c r="Y76" s="61" t="str">
        <f t="shared" si="38"/>
        <v/>
      </c>
      <c r="Z76" s="61" t="str">
        <f t="shared" si="38"/>
        <v/>
      </c>
      <c r="AA76" s="61" t="str">
        <f t="shared" si="38"/>
        <v/>
      </c>
      <c r="AB76" s="61" t="str">
        <f t="shared" si="38"/>
        <v/>
      </c>
      <c r="AC76" s="61" t="str">
        <f t="shared" si="38"/>
        <v/>
      </c>
      <c r="AD76" s="61" t="str">
        <f t="shared" si="38"/>
        <v/>
      </c>
      <c r="AE76" s="61" t="str">
        <f t="shared" si="38"/>
        <v/>
      </c>
      <c r="AF76" s="61" t="str">
        <f t="shared" si="38"/>
        <v/>
      </c>
      <c r="AG76" s="61" t="str">
        <f t="shared" si="38"/>
        <v/>
      </c>
      <c r="AH76" s="61" t="str">
        <f t="shared" si="39"/>
        <v/>
      </c>
      <c r="AI76" s="61" t="str">
        <f t="shared" si="39"/>
        <v/>
      </c>
      <c r="AJ76" s="61" t="str">
        <f t="shared" si="39"/>
        <v/>
      </c>
      <c r="AK76" s="61" t="str">
        <f t="shared" si="39"/>
        <v/>
      </c>
      <c r="AL76" s="61" t="str">
        <f t="shared" si="39"/>
        <v/>
      </c>
      <c r="AM76" s="61" t="str">
        <f t="shared" si="39"/>
        <v/>
      </c>
      <c r="AN76" s="61" t="str">
        <f t="shared" si="39"/>
        <v/>
      </c>
      <c r="AO76" s="61" t="str">
        <f t="shared" si="39"/>
        <v/>
      </c>
      <c r="AQ76" s="61" t="str">
        <f t="shared" si="40"/>
        <v/>
      </c>
      <c r="AR76" s="61" t="str">
        <f t="shared" si="40"/>
        <v/>
      </c>
      <c r="AS76" s="61" t="str">
        <f t="shared" si="40"/>
        <v/>
      </c>
      <c r="AT76" s="61" t="str">
        <f t="shared" si="40"/>
        <v/>
      </c>
      <c r="AU76" s="61" t="str">
        <f t="shared" si="40"/>
        <v/>
      </c>
      <c r="AV76" s="61" t="str">
        <f t="shared" si="40"/>
        <v/>
      </c>
      <c r="AW76" s="61" t="str">
        <f t="shared" si="40"/>
        <v/>
      </c>
      <c r="AX76" s="61" t="str">
        <f t="shared" si="40"/>
        <v/>
      </c>
      <c r="AY76" s="61" t="str">
        <f t="shared" si="40"/>
        <v/>
      </c>
      <c r="AZ76" s="61" t="str">
        <f t="shared" si="40"/>
        <v/>
      </c>
      <c r="BA76" s="61" t="str">
        <f t="shared" si="40"/>
        <v/>
      </c>
      <c r="BB76" s="61" t="str">
        <f t="shared" si="40"/>
        <v/>
      </c>
      <c r="BC76" s="61" t="str">
        <f t="shared" si="40"/>
        <v/>
      </c>
      <c r="BD76" s="61" t="str">
        <f t="shared" si="40"/>
        <v/>
      </c>
      <c r="BE76" s="61" t="str">
        <f t="shared" si="40"/>
        <v/>
      </c>
      <c r="BF76" s="61" t="str">
        <f t="shared" si="40"/>
        <v/>
      </c>
      <c r="BG76" s="61" t="str">
        <f t="shared" si="41"/>
        <v/>
      </c>
      <c r="BH76" s="61" t="str">
        <f t="shared" si="41"/>
        <v/>
      </c>
      <c r="BI76" s="61" t="str">
        <f t="shared" si="41"/>
        <v/>
      </c>
      <c r="BJ76" s="61" t="str">
        <f t="shared" si="41"/>
        <v/>
      </c>
      <c r="BK76" s="61" t="str">
        <f t="shared" si="41"/>
        <v/>
      </c>
      <c r="BL76" s="61" t="str">
        <f t="shared" si="41"/>
        <v/>
      </c>
      <c r="BM76" s="61" t="str">
        <f t="shared" si="41"/>
        <v/>
      </c>
      <c r="BN76" s="61" t="str">
        <f t="shared" si="41"/>
        <v/>
      </c>
    </row>
    <row r="77" spans="1:66" x14ac:dyDescent="0.2">
      <c r="M77" s="48"/>
    </row>
    <row r="78" spans="1:66" s="86" customFormat="1" x14ac:dyDescent="0.2">
      <c r="D78" s="87"/>
      <c r="F78" s="88"/>
      <c r="K78" s="89"/>
      <c r="L78" s="89"/>
      <c r="M78" s="90"/>
      <c r="N78" s="91"/>
      <c r="O78" s="91"/>
      <c r="P78" s="91"/>
      <c r="R78" s="92">
        <f t="shared" ref="R78:AO78" si="42">SUM(R22:R77)</f>
        <v>0</v>
      </c>
      <c r="S78" s="92">
        <f t="shared" si="42"/>
        <v>0</v>
      </c>
      <c r="T78" s="92">
        <f t="shared" si="42"/>
        <v>0</v>
      </c>
      <c r="U78" s="92">
        <f t="shared" si="42"/>
        <v>0</v>
      </c>
      <c r="V78" s="92">
        <f t="shared" si="42"/>
        <v>0</v>
      </c>
      <c r="W78" s="92">
        <f t="shared" si="42"/>
        <v>0</v>
      </c>
      <c r="X78" s="92">
        <f t="shared" si="42"/>
        <v>0</v>
      </c>
      <c r="Y78" s="92">
        <f t="shared" si="42"/>
        <v>0</v>
      </c>
      <c r="Z78" s="92">
        <f t="shared" si="42"/>
        <v>0</v>
      </c>
      <c r="AA78" s="92">
        <f t="shared" si="42"/>
        <v>0</v>
      </c>
      <c r="AB78" s="92">
        <f t="shared" si="42"/>
        <v>0</v>
      </c>
      <c r="AC78" s="92">
        <f t="shared" si="42"/>
        <v>0</v>
      </c>
      <c r="AD78" s="92">
        <f t="shared" si="42"/>
        <v>0</v>
      </c>
      <c r="AE78" s="92">
        <f t="shared" si="42"/>
        <v>0</v>
      </c>
      <c r="AF78" s="92">
        <f t="shared" si="42"/>
        <v>0</v>
      </c>
      <c r="AG78" s="92">
        <f t="shared" si="42"/>
        <v>0</v>
      </c>
      <c r="AH78" s="92">
        <f t="shared" si="42"/>
        <v>0</v>
      </c>
      <c r="AI78" s="92">
        <f t="shared" si="42"/>
        <v>0</v>
      </c>
      <c r="AJ78" s="92">
        <f t="shared" si="42"/>
        <v>0</v>
      </c>
      <c r="AK78" s="92">
        <f t="shared" si="42"/>
        <v>0</v>
      </c>
      <c r="AL78" s="92">
        <f t="shared" si="42"/>
        <v>0</v>
      </c>
      <c r="AM78" s="92">
        <f t="shared" si="42"/>
        <v>0</v>
      </c>
      <c r="AN78" s="92">
        <f t="shared" si="42"/>
        <v>0</v>
      </c>
      <c r="AO78" s="92">
        <f t="shared" si="42"/>
        <v>0</v>
      </c>
      <c r="AQ78" s="92">
        <f t="shared" ref="AQ78:BN78" si="43">SUM(AQ22:AQ77)</f>
        <v>0</v>
      </c>
      <c r="AR78" s="92">
        <f t="shared" si="43"/>
        <v>0</v>
      </c>
      <c r="AS78" s="92">
        <f t="shared" si="43"/>
        <v>0</v>
      </c>
      <c r="AT78" s="92">
        <f t="shared" si="43"/>
        <v>0</v>
      </c>
      <c r="AU78" s="92">
        <f t="shared" si="43"/>
        <v>0</v>
      </c>
      <c r="AV78" s="92">
        <f t="shared" si="43"/>
        <v>0</v>
      </c>
      <c r="AW78" s="92">
        <f t="shared" si="43"/>
        <v>0</v>
      </c>
      <c r="AX78" s="92">
        <f t="shared" si="43"/>
        <v>0</v>
      </c>
      <c r="AY78" s="92">
        <f t="shared" si="43"/>
        <v>0</v>
      </c>
      <c r="AZ78" s="92">
        <f t="shared" si="43"/>
        <v>0</v>
      </c>
      <c r="BA78" s="92">
        <f t="shared" si="43"/>
        <v>0</v>
      </c>
      <c r="BB78" s="92">
        <f t="shared" si="43"/>
        <v>0</v>
      </c>
      <c r="BC78" s="92">
        <f t="shared" si="43"/>
        <v>0</v>
      </c>
      <c r="BD78" s="92">
        <f t="shared" si="43"/>
        <v>0</v>
      </c>
      <c r="BE78" s="92">
        <f t="shared" si="43"/>
        <v>0</v>
      </c>
      <c r="BF78" s="92">
        <f t="shared" si="43"/>
        <v>0</v>
      </c>
      <c r="BG78" s="92">
        <f t="shared" si="43"/>
        <v>0</v>
      </c>
      <c r="BH78" s="92">
        <f t="shared" si="43"/>
        <v>0</v>
      </c>
      <c r="BI78" s="92">
        <f t="shared" si="43"/>
        <v>0</v>
      </c>
      <c r="BJ78" s="92">
        <f t="shared" si="43"/>
        <v>0</v>
      </c>
      <c r="BK78" s="92">
        <f t="shared" si="43"/>
        <v>0</v>
      </c>
      <c r="BL78" s="92">
        <f t="shared" si="43"/>
        <v>0</v>
      </c>
      <c r="BM78" s="92">
        <f t="shared" si="43"/>
        <v>0</v>
      </c>
      <c r="BN78" s="92">
        <f t="shared" si="43"/>
        <v>0</v>
      </c>
    </row>
  </sheetData>
  <mergeCells count="9">
    <mergeCell ref="F10:H10"/>
    <mergeCell ref="R10:AO10"/>
    <mergeCell ref="AQ10:BN10"/>
    <mergeCell ref="D1:E1"/>
    <mergeCell ref="D2:E2"/>
    <mergeCell ref="H2:K2"/>
    <mergeCell ref="D3:E3"/>
    <mergeCell ref="H3:K3"/>
    <mergeCell ref="H4:K4"/>
  </mergeCells>
  <conditionalFormatting sqref="K13:K20 K22:K26 K28:K33 K35:K38 K40:K44 K46:K50 K52:K58 K60:K71 K73:K76">
    <cfRule type="cellIs" dxfId="5" priority="4" stopIfTrue="1" operator="lessThanOrEqual">
      <formula>$D$7</formula>
    </cfRule>
    <cfRule type="cellIs" dxfId="4" priority="5" stopIfTrue="1" operator="between">
      <formula>$I$10</formula>
      <formula>$D$7</formula>
    </cfRule>
    <cfRule type="cellIs" dxfId="3" priority="6" stopIfTrue="1" operator="greaterThan">
      <formula>$I$10</formula>
    </cfRule>
  </conditionalFormatting>
  <conditionalFormatting sqref="L13:L20 L22:L26 L28:L33 L35:L38 L40:L44 L46:L50 L52:L58 L60:L71 L73:L76">
    <cfRule type="cellIs" dxfId="2" priority="1" stopIfTrue="1" operator="between">
      <formula>79</formula>
      <formula>100</formula>
    </cfRule>
    <cfRule type="cellIs" dxfId="1" priority="2" stopIfTrue="1" operator="between">
      <formula>100</formula>
      <formula>1000000</formula>
    </cfRule>
    <cfRule type="cellIs" dxfId="0" priority="3" stopIfTrue="1" operator="between">
      <formula>0</formula>
      <formula>79</formula>
    </cfRule>
  </conditionalFormatting>
  <hyperlinks>
    <hyperlink ref="M2" location="'Current Hours'!A1" display="HOME" xr:uid="{90F5C86B-5F5D-42D6-929E-55395FA19D0C}"/>
  </hyperlinks>
  <printOptions horizontalCentered="1" verticalCentered="1"/>
  <pageMargins left="0.6692913385826772" right="0.74803149606299213" top="0.15748031496062992" bottom="0.11811023622047245" header="0.15748031496062992" footer="0.11811023622047245"/>
  <pageSetup paperSize="8" scale="30" orientation="landscape" horizontalDpi="4294967293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WL3001</vt:lpstr>
      <vt:lpstr>'WL3001'!Print_Area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2025-06-20T02:12:41Z</dcterms:created>
  <dcterms:modified xsi:type="dcterms:W3CDTF">2025-06-20T02:16:24Z</dcterms:modified>
</cp:coreProperties>
</file>